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D:\Лена\Analiz 1 ост\Sesia 2020\Підсумки\На КОР\"/>
    </mc:Choice>
  </mc:AlternateContent>
  <xr:revisionPtr revIDLastSave="0" documentId="13_ncr:1_{954AE731-B3D7-402F-8848-6CD1094EA15C}" xr6:coauthVersionLast="44" xr6:coauthVersionMax="44" xr10:uidLastSave="{00000000-0000-0000-0000-000000000000}"/>
  <bookViews>
    <workbookView showHorizontalScroll="0" showVerticalScroll="0" showSheetTabs="0" xWindow="-120" yWindow="-120" windowWidth="19440" windowHeight="15000" xr2:uid="{00000000-000D-0000-FFFF-FFFF00000000}"/>
  </bookViews>
  <sheets>
    <sheet name="фінансування програм" sheetId="1" r:id="rId1"/>
  </sheets>
  <definedNames>
    <definedName name="_GoBack" localSheetId="0">'фінансування програм'!#REF!</definedName>
    <definedName name="_xlnm.Print_Area" localSheetId="0">'фінансування програм'!$A$1:$J$96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1" i="1" l="1"/>
  <c r="I64" i="1" l="1"/>
  <c r="J64" i="1"/>
  <c r="I61" i="1"/>
  <c r="D32" i="1" l="1"/>
  <c r="E32" i="1"/>
  <c r="F32" i="1"/>
  <c r="G32" i="1"/>
  <c r="C32" i="1"/>
  <c r="J32" i="1" l="1"/>
  <c r="F37" i="1"/>
  <c r="G37" i="1"/>
  <c r="H56" i="1" l="1"/>
  <c r="H74" i="1" l="1"/>
  <c r="E54" i="1" l="1"/>
  <c r="F54" i="1"/>
  <c r="G54" i="1"/>
  <c r="D54" i="1"/>
  <c r="C54" i="1"/>
  <c r="G44" i="1"/>
  <c r="D44" i="1"/>
  <c r="E44" i="1"/>
  <c r="F44" i="1"/>
  <c r="D27" i="1"/>
  <c r="E27" i="1"/>
  <c r="F27" i="1"/>
  <c r="G27" i="1"/>
  <c r="C27" i="1"/>
  <c r="J25" i="1"/>
  <c r="I25" i="1"/>
  <c r="H25" i="1"/>
  <c r="H42" i="1"/>
  <c r="G77" i="1" l="1"/>
  <c r="F77" i="1"/>
  <c r="D77" i="1"/>
  <c r="E77" i="1"/>
  <c r="C77" i="1"/>
  <c r="I77" i="1" l="1"/>
  <c r="J77" i="1"/>
  <c r="G80" i="1"/>
  <c r="F80" i="1"/>
  <c r="E80" i="1"/>
  <c r="D80" i="1"/>
  <c r="C80" i="1"/>
  <c r="J79" i="1"/>
  <c r="I79" i="1"/>
  <c r="H79" i="1"/>
  <c r="J76" i="1"/>
  <c r="I76" i="1"/>
  <c r="H76" i="1"/>
  <c r="J75" i="1"/>
  <c r="I75" i="1"/>
  <c r="H75" i="1"/>
  <c r="J74" i="1"/>
  <c r="I74" i="1"/>
  <c r="G72" i="1"/>
  <c r="F72" i="1"/>
  <c r="E72" i="1"/>
  <c r="D72" i="1"/>
  <c r="C72" i="1"/>
  <c r="J71" i="1"/>
  <c r="I71" i="1"/>
  <c r="J70" i="1"/>
  <c r="I70" i="1"/>
  <c r="H70" i="1"/>
  <c r="G68" i="1"/>
  <c r="F68" i="1"/>
  <c r="E68" i="1"/>
  <c r="D68" i="1"/>
  <c r="C68" i="1"/>
  <c r="J67" i="1"/>
  <c r="I67" i="1"/>
  <c r="H67" i="1"/>
  <c r="J30" i="1"/>
  <c r="I30" i="1"/>
  <c r="H30" i="1"/>
  <c r="G65" i="1"/>
  <c r="F65" i="1"/>
  <c r="E65" i="1"/>
  <c r="D65" i="1"/>
  <c r="C65" i="1"/>
  <c r="H64" i="1"/>
  <c r="G62" i="1"/>
  <c r="F62" i="1"/>
  <c r="E62" i="1"/>
  <c r="D62" i="1"/>
  <c r="C62" i="1"/>
  <c r="J61" i="1"/>
  <c r="H61" i="1"/>
  <c r="G59" i="1"/>
  <c r="F59" i="1"/>
  <c r="E59" i="1"/>
  <c r="D59" i="1"/>
  <c r="C59" i="1"/>
  <c r="J58" i="1"/>
  <c r="I58" i="1"/>
  <c r="H58" i="1"/>
  <c r="J57" i="1"/>
  <c r="I57" i="1"/>
  <c r="H57" i="1"/>
  <c r="J56" i="1"/>
  <c r="I56" i="1"/>
  <c r="H53" i="1"/>
  <c r="I51" i="1"/>
  <c r="H51" i="1"/>
  <c r="J50" i="1"/>
  <c r="I50" i="1"/>
  <c r="H50" i="1"/>
  <c r="G48" i="1"/>
  <c r="F48" i="1"/>
  <c r="E48" i="1"/>
  <c r="D48" i="1"/>
  <c r="C48" i="1"/>
  <c r="J47" i="1"/>
  <c r="I47" i="1"/>
  <c r="H47" i="1"/>
  <c r="J46" i="1"/>
  <c r="I46" i="1"/>
  <c r="H46" i="1"/>
  <c r="C44" i="1"/>
  <c r="H43" i="1"/>
  <c r="J42" i="1"/>
  <c r="I42" i="1"/>
  <c r="G40" i="1"/>
  <c r="F40" i="1"/>
  <c r="E40" i="1"/>
  <c r="D40" i="1"/>
  <c r="C40" i="1"/>
  <c r="J39" i="1"/>
  <c r="I39" i="1"/>
  <c r="H39" i="1"/>
  <c r="H37" i="1"/>
  <c r="E37" i="1"/>
  <c r="I37" i="1" s="1"/>
  <c r="D37" i="1"/>
  <c r="C37" i="1"/>
  <c r="J36" i="1"/>
  <c r="I36" i="1"/>
  <c r="H36" i="1"/>
  <c r="J35" i="1"/>
  <c r="I35" i="1"/>
  <c r="H35" i="1"/>
  <c r="H34" i="1"/>
  <c r="H31" i="1"/>
  <c r="J29" i="1"/>
  <c r="I29" i="1"/>
  <c r="H29" i="1"/>
  <c r="J26" i="1"/>
  <c r="I26" i="1"/>
  <c r="H26" i="1"/>
  <c r="J24" i="1"/>
  <c r="I24" i="1"/>
  <c r="H24" i="1"/>
  <c r="G22" i="1"/>
  <c r="F22" i="1"/>
  <c r="E22" i="1"/>
  <c r="D22" i="1"/>
  <c r="C22" i="1"/>
  <c r="J21" i="1"/>
  <c r="I21" i="1"/>
  <c r="H21" i="1"/>
  <c r="J20" i="1"/>
  <c r="I20" i="1"/>
  <c r="H20" i="1"/>
  <c r="J19" i="1"/>
  <c r="I19" i="1"/>
  <c r="H19" i="1"/>
  <c r="H18" i="1"/>
  <c r="G16" i="1"/>
  <c r="F16" i="1"/>
  <c r="E16" i="1"/>
  <c r="D16" i="1"/>
  <c r="C16" i="1"/>
  <c r="H15" i="1"/>
  <c r="H14" i="1"/>
  <c r="G12" i="1"/>
  <c r="F12" i="1"/>
  <c r="E12" i="1"/>
  <c r="D12" i="1"/>
  <c r="C12" i="1"/>
  <c r="J11" i="1"/>
  <c r="J12" i="1" s="1"/>
  <c r="I11" i="1"/>
  <c r="I12" i="1" s="1"/>
  <c r="H11" i="1"/>
  <c r="H12" i="1" s="1"/>
  <c r="G9" i="1"/>
  <c r="F9" i="1"/>
  <c r="E9" i="1"/>
  <c r="D9" i="1"/>
  <c r="C9" i="1"/>
  <c r="J8" i="1"/>
  <c r="I8" i="1"/>
  <c r="H8" i="1"/>
  <c r="E81" i="1" l="1"/>
  <c r="J80" i="1"/>
  <c r="I80" i="1"/>
  <c r="F81" i="1"/>
  <c r="C81" i="1"/>
  <c r="G81" i="1"/>
  <c r="D81" i="1"/>
  <c r="H32" i="1"/>
  <c r="J9" i="1"/>
  <c r="J65" i="1"/>
  <c r="I68" i="1"/>
  <c r="H65" i="1"/>
  <c r="I65" i="1"/>
  <c r="I44" i="1"/>
  <c r="H77" i="1"/>
  <c r="J27" i="1"/>
  <c r="J59" i="1"/>
  <c r="J62" i="1"/>
  <c r="I27" i="1"/>
  <c r="J37" i="1"/>
  <c r="I40" i="1"/>
  <c r="J48" i="1"/>
  <c r="I59" i="1"/>
  <c r="I72" i="1"/>
  <c r="H16" i="1"/>
  <c r="I32" i="1"/>
  <c r="J40" i="1"/>
  <c r="J54" i="1"/>
  <c r="J68" i="1"/>
  <c r="H80" i="1"/>
  <c r="H44" i="1"/>
  <c r="H62" i="1"/>
  <c r="H72" i="1"/>
  <c r="I48" i="1"/>
  <c r="H48" i="1"/>
  <c r="I22" i="1"/>
  <c r="H22" i="1"/>
  <c r="I54" i="1"/>
  <c r="H54" i="1"/>
  <c r="I62" i="1"/>
  <c r="J44" i="1"/>
  <c r="J22" i="1"/>
  <c r="H27" i="1"/>
  <c r="H9" i="1"/>
  <c r="I9" i="1"/>
  <c r="H40" i="1"/>
  <c r="J72" i="1"/>
  <c r="H59" i="1"/>
  <c r="H68" i="1"/>
  <c r="H81" i="1" l="1"/>
  <c r="I81" i="1"/>
  <c r="J81" i="1"/>
</calcChain>
</file>

<file path=xl/sharedStrings.xml><?xml version="1.0" encoding="utf-8"?>
<sst xmlns="http://schemas.openxmlformats.org/spreadsheetml/2006/main" count="93" uniqueCount="76">
  <si>
    <t>тис. грн</t>
  </si>
  <si>
    <t>№ з/п</t>
  </si>
  <si>
    <t>Назва програм</t>
  </si>
  <si>
    <t>Передбачено програмою на 2020 рік, всього</t>
  </si>
  <si>
    <t>у тому числі за рахунок коштів обласного бюджету</t>
  </si>
  <si>
    <t>Передбачено обласним бюджетом на 2020 рік (з урахуванням змін)</t>
  </si>
  <si>
    <t>8=6-7</t>
  </si>
  <si>
    <t>9=7/5*100</t>
  </si>
  <si>
    <t>10=6/5*100</t>
  </si>
  <si>
    <t>Київська обласна рада</t>
  </si>
  <si>
    <t xml:space="preserve">Програма відзначення державних та професійних свят, ювілейних дат, заохочення за заслуги перед Київською областю, здійснення представницьких та інших заходів на 2016-2020 роки </t>
  </si>
  <si>
    <t>Всього:</t>
  </si>
  <si>
    <t>Програма відзначення державних та професійних свят, ювілейних дат, заохочення за заслуги перед Київською областю, здійснення представницьких та інших заходів на 2016-2020 роки</t>
  </si>
  <si>
    <t>Регіональна комплексна програма розвитку лісового (муніципального) фонду Київської області на період до 2022 року</t>
  </si>
  <si>
    <t>Департамент екології та природних ресурсів облдержадміністрації</t>
  </si>
  <si>
    <t xml:space="preserve">Обласна цільова програма розвитку водного господарства та екологічного оздоровлення басейну річки Дніпро на період до 2021 року </t>
  </si>
  <si>
    <t>Програма поводження з твердими побутовими відходами у Київській області на 2017-2020 роки</t>
  </si>
  <si>
    <t>Регіональна програма розвитку природно-заповідного фонду Київської області «Київщина заповідна» на 2017-2020 роки</t>
  </si>
  <si>
    <t>Програма охорони довкілля та раціонального використання природних ресурсів Київської області на 2019-2022 роки</t>
  </si>
  <si>
    <t xml:space="preserve">Програма залучення інвестицій та поліпшення інвестиційного клімату в Київській області на 2019-2021 роки
</t>
  </si>
  <si>
    <t>Обласна цільова програма захисту населення і територій від надзвичайних ситуацій техногенного та природного характеру на           2018-2022 роки</t>
  </si>
  <si>
    <t>Департамент містобудування та архітектури облдержадміністрації</t>
  </si>
  <si>
    <t>Програма створення геоінформаційної системи ведення містобудівного кадастру та містобудівного моніторингу Київської області на 2017-2021 роки</t>
  </si>
  <si>
    <t>Департамент освіти і науки облдержадміністрації</t>
  </si>
  <si>
    <t xml:space="preserve">Програма розвитку системи освіти Київської області на 2019-2021 роки </t>
  </si>
  <si>
    <t>Департамент охорони здоров'я  облдержадміністрації</t>
  </si>
  <si>
    <t>Київська обласна комплексна програма «Здоров’я Київщини» на 2018-2020 роки</t>
  </si>
  <si>
    <t>Департамент регіонального розвитку  облдержадміністрації</t>
  </si>
  <si>
    <t xml:space="preserve">Програма будівництва, реконструкції та ремонту об’єктів інфраструктури Київської області на 2016-2020 роки </t>
  </si>
  <si>
    <t>Департамент соціального захисту населення облдержадміністрації</t>
  </si>
  <si>
    <t>Київська обласна комплексна програма соціальної підтримки в Київській області учасників антитерористичної операції та членів їх сімей, членів сімей загиблих (померлих) учасників антитерористичної операції, а також родин Героїв Небесної Сотні та учасників Революції Гідності на 2018-2020 роки</t>
  </si>
  <si>
    <t>Київська обласна цільова програма соціальної підтримки в Київській області людей з інвалідністю на 2017-2020 роки</t>
  </si>
  <si>
    <t>Програма забезпечення виконання Київською обласною державною адміністрацією повноважень, делегованих обласною радою на 2019-2020 роки</t>
  </si>
  <si>
    <t>РАЗОМ:</t>
  </si>
  <si>
    <t xml:space="preserve"> </t>
  </si>
  <si>
    <t>Управління  агропромислового розвитку облдержадміністрації</t>
  </si>
  <si>
    <t>Управління пасажирських перевезень облдержадміністрації</t>
  </si>
  <si>
    <t>Управління культури облдержадміністрації</t>
  </si>
  <si>
    <t>Програма розвитку автомобільних доріг у Київській області на 2020-2022 роки</t>
  </si>
  <si>
    <t>Київська обласна цільова програма підтримки підприємств спільної власності територіальних громад сіл, селищ, міст Київської області і запобігання їх банкрутству на 2020 - 2022 роки</t>
  </si>
  <si>
    <t>Програма створення страхового фонду документації Київської області на  2017-2021 роки</t>
  </si>
  <si>
    <t>Програма інформатизації Київської області на 2017-2021 роки «Електронна Київщина»</t>
  </si>
  <si>
    <t>Фактичне фінансування видатків з обласного бюджету станом на 31.12.2020</t>
  </si>
  <si>
    <t>Касові видатки  станом на 31.12.2020</t>
  </si>
  <si>
    <t xml:space="preserve"> Рівень % виконання програм до касових видатків    станом на 31.12.2020</t>
  </si>
  <si>
    <t xml:space="preserve"> Рівень % виконання програм до передбаченого бюджетом   станом на 31.12.2020</t>
  </si>
  <si>
    <t>Департамент економіки та цифровізації облдержадміністрації</t>
  </si>
  <si>
    <t>Програма проведення інвентаризації та нормативної грошової оцінки земель у Київській області на 2017-2021 роки</t>
  </si>
  <si>
    <t xml:space="preserve">Програма забезпечення містобудівною документацією Київської області на 2016-2021 роки </t>
  </si>
  <si>
    <t xml:space="preserve">Програма розвитку малого і середнього підприємництва у Київській області на 2019-2021 роки 
</t>
  </si>
  <si>
    <t>Програма енергозбереження (підвищення енергоефективності) Київської області на 2017-2021 роки</t>
  </si>
  <si>
    <t>Програма сприяння розвитку громадянського суспільства та комунікативної сфери в Київській області на 2017-2020 роки</t>
  </si>
  <si>
    <t>Комплексна програма підтримки та розвитку молоді Київської області на 2015-2021 роки «Молодь Київщини»</t>
  </si>
  <si>
    <t xml:space="preserve">Програма національно-патріотичного виховання в Київській області на 2017-2021 роки </t>
  </si>
  <si>
    <t xml:space="preserve">Київська обласна програма індивідуального житлового будівництва на селі «Власний дім» до 2023 року </t>
  </si>
  <si>
    <t>Обласна комплексна програма підтримки сім’ї та забезпечення прав дітей «Щаслива родина  ̶  успішна країна» до 2022 року</t>
  </si>
  <si>
    <t>Фінансування обласних цільових програм у 2020 році  за рахунок коштів обласного бюджету</t>
  </si>
  <si>
    <t>Обласна цільова комплексна програма профілактики та протидії злочинності у Київській області на 2017-2021 роки «Безпечна Київщина»</t>
  </si>
  <si>
    <t xml:space="preserve">Програма «Розвиток сільського господарства та сільських територій Київської області на   2018-2020 роки» </t>
  </si>
  <si>
    <t>Програма розвитку творчого потенціалу та культурного простору Київської області на    2017-2020 роки</t>
  </si>
  <si>
    <t>Інформація про фінансування обласних цільових програм за 2020 рік</t>
  </si>
  <si>
    <t xml:space="preserve">Програма підтримки і розвитку театрального та музичного мистецтва Київської області на   2016 – 2021 роки
</t>
  </si>
  <si>
    <t>Залишок коштів на рахунках (різниця між фактичним фінансуванням і касовими видатками)   станом иа  31.12.2020</t>
  </si>
  <si>
    <t>Київська обласна державна адміністрація</t>
  </si>
  <si>
    <t xml:space="preserve">Департамент цивільного захисту, оборони та взаємодії з правоохоронними органами облдержадміністрації </t>
  </si>
  <si>
    <t>Програма «Питна вода Київщини на 2017-2021 роки»</t>
  </si>
  <si>
    <t>Київська обласна програма «Надання медичної допомоги постраждалим з політтравмою» на 2018 – 2020 роки</t>
  </si>
  <si>
    <t>Департамент житлово-комунального господарства та енергоефективності облдержадміністрації</t>
  </si>
  <si>
    <t>Програма будівництва (придбання) доступного житла в Київській області на 2019-2023 роки </t>
  </si>
  <si>
    <t xml:space="preserve">Київська обласна цільова програма «Турбота» на 2016-2020 роки </t>
  </si>
  <si>
    <t>Служба у справах дітей та сім'ї облдержадміністрації</t>
  </si>
  <si>
    <t xml:space="preserve">Управління комунікацій облдержадміністрації       
</t>
  </si>
  <si>
    <t>Управління молодіта   та спорту облдержадміністрації</t>
  </si>
  <si>
    <t>Департамент фінансів облдержадміністрації</t>
  </si>
  <si>
    <t xml:space="preserve">Київська обласна програма розвитку фізичної 
культури та спорту «Київщина спортивна» на  2017-2021 роки
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</si>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</sst>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19">
    <font>
      <sz val="8"/>
      <color rgb="FF000000"/>
      <name val="Helvetica Neue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Helvetica Neue"/>
    </font>
    <font>
      <sz val="8"/>
      <name val="Helvetica Neue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Helvetica Neue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7"/>
  </cellStyleXfs>
  <cellXfs count="88">
    <xf numFmtId="0" fontId="0" fillId="0" borderId="0" xfId="0" applyFont="1" applyAlignment="1"/>
    <xf numFmtId="16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0" xfId="0" applyFont="1" applyFill="1" applyAlignment="1"/>
    <xf numFmtId="0" fontId="5" fillId="0" borderId="1" xfId="0" applyFont="1" applyFill="1" applyBorder="1" applyAlignment="1"/>
    <xf numFmtId="0" fontId="8" fillId="0" borderId="1" xfId="0" applyFont="1" applyFill="1" applyBorder="1" applyAlignment="1"/>
    <xf numFmtId="0" fontId="8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1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/>
    <xf numFmtId="0" fontId="6" fillId="0" borderId="7" xfId="0" applyFont="1" applyFill="1" applyBorder="1" applyAlignment="1">
      <alignment horizontal="center"/>
    </xf>
    <xf numFmtId="165" fontId="11" fillId="0" borderId="8" xfId="1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7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2" fillId="0" borderId="8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4" fontId="15" fillId="0" borderId="8" xfId="0" applyNumberFormat="1" applyFont="1" applyFill="1" applyBorder="1" applyAlignment="1">
      <alignment horizontal="center" vertical="center" wrapText="1"/>
    </xf>
    <xf numFmtId="3" fontId="12" fillId="0" borderId="8" xfId="0" applyNumberFormat="1" applyFont="1" applyFill="1" applyBorder="1" applyAlignment="1">
      <alignment horizontal="center" vertical="center" wrapText="1"/>
    </xf>
    <xf numFmtId="3" fontId="15" fillId="0" borderId="8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vertical="top" wrapText="1"/>
    </xf>
    <xf numFmtId="0" fontId="13" fillId="0" borderId="8" xfId="0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5" fillId="0" borderId="8" xfId="0" applyNumberFormat="1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/>
    </xf>
    <xf numFmtId="164" fontId="15" fillId="0" borderId="8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vertical="top" wrapText="1"/>
    </xf>
    <xf numFmtId="164" fontId="13" fillId="0" borderId="8" xfId="0" applyNumberFormat="1" applyFont="1" applyFill="1" applyBorder="1" applyAlignment="1">
      <alignment horizontal="center" vertical="center"/>
    </xf>
    <xf numFmtId="164" fontId="12" fillId="0" borderId="8" xfId="0" applyNumberFormat="1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/>
    </xf>
    <xf numFmtId="164" fontId="12" fillId="0" borderId="8" xfId="0" applyNumberFormat="1" applyFont="1" applyFill="1" applyBorder="1" applyAlignment="1">
      <alignment horizontal="center" vertical="top" wrapText="1"/>
    </xf>
    <xf numFmtId="164" fontId="11" fillId="0" borderId="8" xfId="0" applyNumberFormat="1" applyFont="1" applyFill="1" applyBorder="1" applyAlignment="1">
      <alignment vertical="top" wrapText="1"/>
    </xf>
    <xf numFmtId="164" fontId="11" fillId="0" borderId="8" xfId="0" applyNumberFormat="1" applyFont="1" applyFill="1" applyBorder="1" applyAlignment="1">
      <alignment horizontal="center" vertical="center"/>
    </xf>
    <xf numFmtId="165" fontId="11" fillId="0" borderId="8" xfId="0" applyNumberFormat="1" applyFont="1" applyFill="1" applyBorder="1" applyAlignment="1">
      <alignment horizontal="center" vertical="center"/>
    </xf>
    <xf numFmtId="164" fontId="13" fillId="0" borderId="8" xfId="0" applyNumberFormat="1" applyFont="1" applyFill="1" applyBorder="1" applyAlignment="1">
      <alignment horizontal="left" vertical="top" wrapText="1"/>
    </xf>
    <xf numFmtId="164" fontId="15" fillId="0" borderId="8" xfId="0" applyNumberFormat="1" applyFont="1" applyFill="1" applyBorder="1" applyAlignment="1">
      <alignment horizontal="center" vertical="center" wrapText="1"/>
    </xf>
    <xf numFmtId="166" fontId="11" fillId="0" borderId="8" xfId="0" applyNumberFormat="1" applyFont="1" applyFill="1" applyBorder="1" applyAlignment="1">
      <alignment horizontal="center" vertical="center" wrapText="1"/>
    </xf>
    <xf numFmtId="165" fontId="16" fillId="0" borderId="8" xfId="0" applyNumberFormat="1" applyFont="1" applyFill="1" applyBorder="1" applyAlignment="1">
      <alignment horizontal="center" vertical="center"/>
    </xf>
    <xf numFmtId="164" fontId="12" fillId="0" borderId="8" xfId="0" applyNumberFormat="1" applyFont="1" applyFill="1" applyBorder="1" applyAlignment="1">
      <alignment horizontal="center" vertical="top"/>
    </xf>
    <xf numFmtId="0" fontId="18" fillId="0" borderId="0" xfId="0" applyFont="1" applyFill="1" applyAlignment="1">
      <alignment horizontal="center"/>
    </xf>
    <xf numFmtId="164" fontId="12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/>
    <xf numFmtId="0" fontId="14" fillId="0" borderId="4" xfId="0" applyFont="1" applyFill="1" applyBorder="1"/>
    <xf numFmtId="0" fontId="12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/>
    <xf numFmtId="164" fontId="12" fillId="0" borderId="8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7" xfId="0" applyFont="1" applyFill="1" applyBorder="1"/>
    <xf numFmtId="0" fontId="14" fillId="0" borderId="8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96"/>
  <sheetViews>
    <sheetView showGridLines="0" tabSelected="1" view="pageBreakPreview" zoomScale="70" zoomScaleNormal="70" zoomScaleSheetLayoutView="70" workbookViewId="0">
      <pane ySplit="6" topLeftCell="A51" activePane="bottomLeft" state="frozen"/>
      <selection pane="bottomLeft" activeCell="J2" sqref="J2"/>
    </sheetView>
  </sheetViews>
  <sheetFormatPr defaultColWidth="16.83203125" defaultRowHeight="15" customHeight="1" outlineLevelCol="1"/>
  <cols>
    <col min="1" max="1" width="5" style="34" customWidth="1"/>
    <col min="2" max="2" width="43.6640625" style="7" customWidth="1"/>
    <col min="3" max="3" width="20.6640625" style="7" customWidth="1" outlineLevel="1"/>
    <col min="4" max="4" width="19" style="7" customWidth="1" outlineLevel="1"/>
    <col min="5" max="5" width="21.6640625" style="4" customWidth="1" outlineLevel="1"/>
    <col min="6" max="6" width="24.6640625" style="4" customWidth="1"/>
    <col min="7" max="7" width="20.6640625" style="7" customWidth="1"/>
    <col min="8" max="8" width="31.83203125" style="7" customWidth="1"/>
    <col min="9" max="9" width="32.83203125" style="7" customWidth="1"/>
    <col min="10" max="10" width="30.83203125" style="7" customWidth="1"/>
    <col min="11" max="20" width="9.1640625" style="7" customWidth="1"/>
    <col min="21" max="24" width="8" style="7" customWidth="1"/>
    <col min="25" max="16384" width="16.83203125" style="7"/>
  </cols>
  <sheetData>
    <row r="1" spans="1:24" ht="30.75" customHeight="1">
      <c r="J1" s="72" t="s">
        <v>75</v>
      </c>
    </row>
    <row r="2" spans="1:24" s="40" customFormat="1" ht="32.25" customHeight="1">
      <c r="A2" s="39"/>
      <c r="B2" s="83" t="s">
        <v>60</v>
      </c>
      <c r="C2" s="83"/>
      <c r="D2" s="83"/>
      <c r="E2" s="83"/>
      <c r="F2" s="83"/>
      <c r="G2" s="83"/>
      <c r="H2" s="83"/>
      <c r="I2" s="83"/>
    </row>
    <row r="3" spans="1:24" ht="24.75" customHeight="1">
      <c r="A3" s="37"/>
      <c r="B3" s="82"/>
      <c r="C3" s="82"/>
      <c r="D3" s="82"/>
      <c r="E3" s="82"/>
      <c r="F3" s="82"/>
      <c r="G3" s="82"/>
      <c r="H3" s="82"/>
      <c r="I3" s="82"/>
      <c r="J3" s="38" t="s">
        <v>0</v>
      </c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ht="18" customHeight="1">
      <c r="A4" s="73" t="s">
        <v>56</v>
      </c>
      <c r="B4" s="74"/>
      <c r="C4" s="74"/>
      <c r="D4" s="74"/>
      <c r="E4" s="74"/>
      <c r="F4" s="74"/>
      <c r="G4" s="74"/>
      <c r="H4" s="74"/>
      <c r="I4" s="74"/>
      <c r="J4" s="7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24" ht="143.25" customHeight="1">
      <c r="A5" s="41" t="s">
        <v>1</v>
      </c>
      <c r="B5" s="42" t="s">
        <v>2</v>
      </c>
      <c r="C5" s="43" t="s">
        <v>3</v>
      </c>
      <c r="D5" s="42" t="s">
        <v>4</v>
      </c>
      <c r="E5" s="44" t="s">
        <v>5</v>
      </c>
      <c r="F5" s="45" t="s">
        <v>42</v>
      </c>
      <c r="G5" s="45" t="s">
        <v>43</v>
      </c>
      <c r="H5" s="45" t="s">
        <v>62</v>
      </c>
      <c r="I5" s="44" t="s">
        <v>44</v>
      </c>
      <c r="J5" s="42" t="s">
        <v>45</v>
      </c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</row>
    <row r="6" spans="1:24" ht="30" customHeight="1">
      <c r="A6" s="41">
        <v>1</v>
      </c>
      <c r="B6" s="42">
        <v>2</v>
      </c>
      <c r="C6" s="46">
        <v>3</v>
      </c>
      <c r="D6" s="42">
        <v>4</v>
      </c>
      <c r="E6" s="44">
        <v>5</v>
      </c>
      <c r="F6" s="47">
        <v>6</v>
      </c>
      <c r="G6" s="46">
        <v>7</v>
      </c>
      <c r="H6" s="46" t="s">
        <v>6</v>
      </c>
      <c r="I6" s="46" t="s">
        <v>7</v>
      </c>
      <c r="J6" s="42" t="s">
        <v>8</v>
      </c>
      <c r="K6" s="17"/>
      <c r="L6" s="17"/>
      <c r="M6" s="18"/>
      <c r="N6" s="18"/>
      <c r="O6" s="18"/>
      <c r="P6" s="18"/>
      <c r="Q6" s="18"/>
      <c r="R6" s="18"/>
      <c r="S6" s="18"/>
      <c r="T6" s="18"/>
      <c r="U6" s="17"/>
      <c r="V6" s="17"/>
      <c r="W6" s="17"/>
      <c r="X6" s="17"/>
    </row>
    <row r="7" spans="1:24" ht="23.25" customHeight="1">
      <c r="A7" s="76" t="s">
        <v>9</v>
      </c>
      <c r="B7" s="77"/>
      <c r="C7" s="77"/>
      <c r="D7" s="77"/>
      <c r="E7" s="77"/>
      <c r="F7" s="77"/>
      <c r="G7" s="77"/>
      <c r="H7" s="77"/>
      <c r="I7" s="77"/>
      <c r="J7" s="77"/>
      <c r="K7" s="17"/>
      <c r="L7" s="17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</row>
    <row r="8" spans="1:24" ht="151.5" customHeight="1">
      <c r="A8" s="41">
        <v>1</v>
      </c>
      <c r="B8" s="48" t="s">
        <v>10</v>
      </c>
      <c r="C8" s="49">
        <v>1526.3</v>
      </c>
      <c r="D8" s="49">
        <v>1526.3</v>
      </c>
      <c r="E8" s="50">
        <v>1526.3</v>
      </c>
      <c r="F8" s="50">
        <v>872.2</v>
      </c>
      <c r="G8" s="51">
        <v>872.2</v>
      </c>
      <c r="H8" s="51">
        <f t="shared" ref="H8:H9" si="0">F8-G8</f>
        <v>0</v>
      </c>
      <c r="I8" s="51">
        <f t="shared" ref="I8:I9" si="1">G8/E8*100</f>
        <v>57.144729083404314</v>
      </c>
      <c r="J8" s="52">
        <f t="shared" ref="J8:J9" si="2">F8/E8*100</f>
        <v>57.144729083404314</v>
      </c>
      <c r="K8" s="17"/>
      <c r="L8" s="17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</row>
    <row r="9" spans="1:24" ht="18.75">
      <c r="A9" s="76" t="s">
        <v>11</v>
      </c>
      <c r="B9" s="76"/>
      <c r="C9" s="53">
        <f t="shared" ref="C9:G9" si="3">C8</f>
        <v>1526.3</v>
      </c>
      <c r="D9" s="42">
        <f t="shared" si="3"/>
        <v>1526.3</v>
      </c>
      <c r="E9" s="54">
        <f t="shared" si="3"/>
        <v>1526.3</v>
      </c>
      <c r="F9" s="54">
        <f t="shared" si="3"/>
        <v>872.2</v>
      </c>
      <c r="G9" s="53">
        <f t="shared" si="3"/>
        <v>872.2</v>
      </c>
      <c r="H9" s="53">
        <f t="shared" si="0"/>
        <v>0</v>
      </c>
      <c r="I9" s="53">
        <f t="shared" si="1"/>
        <v>57.144729083404314</v>
      </c>
      <c r="J9" s="55">
        <f t="shared" si="2"/>
        <v>57.144729083404314</v>
      </c>
      <c r="K9" s="17"/>
      <c r="L9" s="17"/>
      <c r="M9" s="18"/>
      <c r="N9" s="18"/>
      <c r="O9" s="18"/>
      <c r="P9" s="18"/>
      <c r="Q9" s="18"/>
      <c r="R9" s="18"/>
      <c r="S9" s="18"/>
      <c r="T9" s="18"/>
      <c r="U9" s="17"/>
      <c r="V9" s="17"/>
      <c r="W9" s="17"/>
      <c r="X9" s="17"/>
    </row>
    <row r="10" spans="1:24" ht="25.5" customHeight="1">
      <c r="A10" s="76" t="s">
        <v>63</v>
      </c>
      <c r="B10" s="77"/>
      <c r="C10" s="77"/>
      <c r="D10" s="77"/>
      <c r="E10" s="77"/>
      <c r="F10" s="77"/>
      <c r="G10" s="77"/>
      <c r="H10" s="77"/>
      <c r="I10" s="77"/>
      <c r="J10" s="77"/>
      <c r="K10" s="5"/>
      <c r="L10" s="5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ht="159" customHeight="1">
      <c r="A11" s="41">
        <v>2</v>
      </c>
      <c r="B11" s="48" t="s">
        <v>12</v>
      </c>
      <c r="C11" s="49">
        <v>1526.3</v>
      </c>
      <c r="D11" s="49">
        <v>1526.3</v>
      </c>
      <c r="E11" s="50">
        <v>526.29999999999995</v>
      </c>
      <c r="F11" s="50">
        <v>89.6</v>
      </c>
      <c r="G11" s="51">
        <v>89.6</v>
      </c>
      <c r="H11" s="52">
        <f>F11-G11</f>
        <v>0</v>
      </c>
      <c r="I11" s="52">
        <f>G11/E11*100</f>
        <v>17.02451073532206</v>
      </c>
      <c r="J11" s="52">
        <f>F11/E11*100</f>
        <v>17.02451073532206</v>
      </c>
      <c r="K11" s="5"/>
      <c r="L11" s="5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ht="13.5" customHeight="1">
      <c r="A12" s="78" t="s">
        <v>11</v>
      </c>
      <c r="B12" s="77"/>
      <c r="C12" s="56">
        <f t="shared" ref="C12:J12" si="4">C11</f>
        <v>1526.3</v>
      </c>
      <c r="D12" s="56">
        <f t="shared" si="4"/>
        <v>1526.3</v>
      </c>
      <c r="E12" s="57">
        <f t="shared" si="4"/>
        <v>526.29999999999995</v>
      </c>
      <c r="F12" s="57">
        <f t="shared" si="4"/>
        <v>89.6</v>
      </c>
      <c r="G12" s="56">
        <f t="shared" si="4"/>
        <v>89.6</v>
      </c>
      <c r="H12" s="56">
        <f t="shared" si="4"/>
        <v>0</v>
      </c>
      <c r="I12" s="56">
        <f t="shared" si="4"/>
        <v>17.02451073532206</v>
      </c>
      <c r="J12" s="56">
        <f t="shared" si="4"/>
        <v>17.02451073532206</v>
      </c>
      <c r="K12" s="8"/>
      <c r="L12" s="8"/>
      <c r="M12" s="9"/>
      <c r="N12" s="9"/>
      <c r="O12" s="9"/>
      <c r="P12" s="9"/>
      <c r="Q12" s="9"/>
      <c r="R12" s="9"/>
      <c r="S12" s="9"/>
      <c r="T12" s="9"/>
      <c r="U12" s="8"/>
      <c r="V12" s="8"/>
      <c r="W12" s="8"/>
      <c r="X12" s="8"/>
    </row>
    <row r="13" spans="1:24" ht="24" customHeight="1">
      <c r="A13" s="78" t="s">
        <v>35</v>
      </c>
      <c r="B13" s="77"/>
      <c r="C13" s="77"/>
      <c r="D13" s="77"/>
      <c r="E13" s="77"/>
      <c r="F13" s="77"/>
      <c r="G13" s="77"/>
      <c r="H13" s="77"/>
      <c r="I13" s="77"/>
      <c r="J13" s="77"/>
      <c r="K13" s="5"/>
      <c r="L13" s="5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105.75" customHeight="1">
      <c r="A14" s="41">
        <v>3</v>
      </c>
      <c r="B14" s="48" t="s">
        <v>13</v>
      </c>
      <c r="C14" s="52">
        <v>13184.69</v>
      </c>
      <c r="D14" s="52">
        <v>13184.69</v>
      </c>
      <c r="E14" s="58">
        <v>0</v>
      </c>
      <c r="F14" s="58">
        <v>0</v>
      </c>
      <c r="G14" s="52">
        <v>0</v>
      </c>
      <c r="H14" s="52">
        <f t="shared" ref="H14:H16" si="5">F14-G14</f>
        <v>0</v>
      </c>
      <c r="I14" s="52">
        <v>0</v>
      </c>
      <c r="J14" s="52">
        <v>0</v>
      </c>
      <c r="K14" s="5"/>
      <c r="L14" s="5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ht="93.75" customHeight="1">
      <c r="A15" s="41">
        <v>4</v>
      </c>
      <c r="B15" s="59" t="s">
        <v>58</v>
      </c>
      <c r="C15" s="60">
        <v>1100</v>
      </c>
      <c r="D15" s="52">
        <v>1100</v>
      </c>
      <c r="E15" s="58">
        <v>0</v>
      </c>
      <c r="F15" s="58">
        <v>0</v>
      </c>
      <c r="G15" s="52">
        <v>0</v>
      </c>
      <c r="H15" s="52">
        <f t="shared" si="5"/>
        <v>0</v>
      </c>
      <c r="I15" s="52">
        <v>0</v>
      </c>
      <c r="J15" s="52">
        <v>0</v>
      </c>
      <c r="K15" s="5"/>
      <c r="L15" s="5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ht="26.25" customHeight="1">
      <c r="A16" s="78" t="s">
        <v>11</v>
      </c>
      <c r="B16" s="77"/>
      <c r="C16" s="56">
        <f t="shared" ref="C16:G16" si="6">C14+C15</f>
        <v>14284.69</v>
      </c>
      <c r="D16" s="56">
        <f t="shared" si="6"/>
        <v>14284.69</v>
      </c>
      <c r="E16" s="57">
        <f t="shared" si="6"/>
        <v>0</v>
      </c>
      <c r="F16" s="57">
        <f t="shared" si="6"/>
        <v>0</v>
      </c>
      <c r="G16" s="56">
        <f t="shared" si="6"/>
        <v>0</v>
      </c>
      <c r="H16" s="61">
        <f t="shared" si="5"/>
        <v>0</v>
      </c>
      <c r="I16" s="61">
        <v>0</v>
      </c>
      <c r="J16" s="61">
        <v>0</v>
      </c>
      <c r="K16" s="5"/>
      <c r="L16" s="5"/>
      <c r="M16" s="6"/>
      <c r="N16" s="6"/>
      <c r="O16" s="6"/>
      <c r="P16" s="6"/>
      <c r="Q16" s="6"/>
      <c r="R16" s="6"/>
      <c r="S16" s="6"/>
      <c r="T16" s="6"/>
      <c r="U16" s="5"/>
      <c r="V16" s="5"/>
      <c r="W16" s="5"/>
      <c r="X16" s="5"/>
    </row>
    <row r="17" spans="1:24" ht="26.25" customHeight="1">
      <c r="A17" s="78" t="s">
        <v>14</v>
      </c>
      <c r="B17" s="77"/>
      <c r="C17" s="77"/>
      <c r="D17" s="77"/>
      <c r="E17" s="77"/>
      <c r="F17" s="77"/>
      <c r="G17" s="77"/>
      <c r="H17" s="77"/>
      <c r="I17" s="77"/>
      <c r="J17" s="77"/>
      <c r="K17" s="8"/>
      <c r="L17" s="8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08" customHeight="1">
      <c r="A18" s="41">
        <v>5</v>
      </c>
      <c r="B18" s="48" t="s">
        <v>15</v>
      </c>
      <c r="C18" s="62">
        <v>152874</v>
      </c>
      <c r="D18" s="51">
        <v>48074</v>
      </c>
      <c r="E18" s="50">
        <v>17919.8</v>
      </c>
      <c r="F18" s="58">
        <v>11149.5</v>
      </c>
      <c r="G18" s="52">
        <v>11149.5</v>
      </c>
      <c r="H18" s="52">
        <f t="shared" ref="H18:H22" si="7">F18-G18</f>
        <v>0</v>
      </c>
      <c r="I18" s="52">
        <v>62.2</v>
      </c>
      <c r="J18" s="52">
        <v>62.2</v>
      </c>
      <c r="K18" s="5"/>
      <c r="L18" s="5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ht="102" customHeight="1">
      <c r="A19" s="41">
        <v>6</v>
      </c>
      <c r="B19" s="48" t="s">
        <v>16</v>
      </c>
      <c r="C19" s="51">
        <v>676620.9</v>
      </c>
      <c r="D19" s="51">
        <v>88950</v>
      </c>
      <c r="E19" s="50">
        <v>33150</v>
      </c>
      <c r="F19" s="50">
        <v>26451.599999999999</v>
      </c>
      <c r="G19" s="52">
        <v>26451.599999999999</v>
      </c>
      <c r="H19" s="52">
        <f t="shared" si="7"/>
        <v>0</v>
      </c>
      <c r="I19" s="52">
        <f t="shared" ref="I19:I22" si="8">G19/E19*100</f>
        <v>79.793665158371041</v>
      </c>
      <c r="J19" s="52">
        <f t="shared" ref="J19:J22" si="9">F19/E19*100</f>
        <v>79.793665158371041</v>
      </c>
      <c r="K19" s="5"/>
      <c r="L19" s="5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ht="114" customHeight="1">
      <c r="A20" s="41">
        <v>7</v>
      </c>
      <c r="B20" s="48" t="s">
        <v>17</v>
      </c>
      <c r="C20" s="62">
        <v>11010</v>
      </c>
      <c r="D20" s="51">
        <v>10950</v>
      </c>
      <c r="E20" s="50">
        <v>10950</v>
      </c>
      <c r="F20" s="50">
        <v>10379.664000000001</v>
      </c>
      <c r="G20" s="51">
        <v>10379.700000000001</v>
      </c>
      <c r="H20" s="52">
        <f t="shared" si="7"/>
        <v>-3.6000000000058208E-2</v>
      </c>
      <c r="I20" s="52">
        <f t="shared" si="8"/>
        <v>94.791780821917811</v>
      </c>
      <c r="J20" s="52">
        <f t="shared" si="9"/>
        <v>94.791452054794519</v>
      </c>
      <c r="K20" s="5"/>
      <c r="L20" s="5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ht="99.75" customHeight="1">
      <c r="A21" s="41">
        <v>8</v>
      </c>
      <c r="B21" s="48" t="s">
        <v>18</v>
      </c>
      <c r="C21" s="51">
        <v>65216</v>
      </c>
      <c r="D21" s="51">
        <v>30550</v>
      </c>
      <c r="E21" s="50">
        <v>30400</v>
      </c>
      <c r="F21" s="36">
        <v>23016.9</v>
      </c>
      <c r="G21" s="36">
        <v>23016.9</v>
      </c>
      <c r="H21" s="52">
        <f t="shared" si="7"/>
        <v>0</v>
      </c>
      <c r="I21" s="52">
        <f t="shared" si="8"/>
        <v>75.713486842105269</v>
      </c>
      <c r="J21" s="52">
        <f t="shared" si="9"/>
        <v>75.713486842105269</v>
      </c>
      <c r="K21" s="5"/>
      <c r="L21" s="5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ht="27.75" customHeight="1">
      <c r="A22" s="78" t="s">
        <v>11</v>
      </c>
      <c r="B22" s="77"/>
      <c r="C22" s="56">
        <f t="shared" ref="C22:G22" si="10">C18+C19+C20+C21</f>
        <v>905720.9</v>
      </c>
      <c r="D22" s="56">
        <f t="shared" si="10"/>
        <v>178524</v>
      </c>
      <c r="E22" s="57">
        <f t="shared" si="10"/>
        <v>92419.8</v>
      </c>
      <c r="F22" s="57">
        <f t="shared" si="10"/>
        <v>70997.66399999999</v>
      </c>
      <c r="G22" s="56">
        <f t="shared" si="10"/>
        <v>70997.700000000012</v>
      </c>
      <c r="H22" s="63">
        <f t="shared" si="7"/>
        <v>-3.6000000021886081E-2</v>
      </c>
      <c r="I22" s="63">
        <f t="shared" si="8"/>
        <v>76.820876046042102</v>
      </c>
      <c r="J22" s="63">
        <f t="shared" si="9"/>
        <v>76.820837093350107</v>
      </c>
      <c r="K22" s="5"/>
      <c r="L22" s="5"/>
      <c r="M22" s="6"/>
      <c r="N22" s="6"/>
      <c r="O22" s="6"/>
      <c r="P22" s="6"/>
      <c r="Q22" s="6"/>
      <c r="R22" s="6"/>
      <c r="S22" s="6"/>
      <c r="T22" s="6"/>
      <c r="U22" s="5"/>
      <c r="V22" s="5"/>
      <c r="W22" s="5"/>
      <c r="X22" s="5"/>
    </row>
    <row r="23" spans="1:24" ht="26.25" customHeight="1">
      <c r="A23" s="78" t="s">
        <v>46</v>
      </c>
      <c r="B23" s="77"/>
      <c r="C23" s="77"/>
      <c r="D23" s="77"/>
      <c r="E23" s="77"/>
      <c r="F23" s="77"/>
      <c r="G23" s="77"/>
      <c r="H23" s="77"/>
      <c r="I23" s="77"/>
      <c r="J23" s="77"/>
      <c r="K23" s="8"/>
      <c r="L23" s="8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ht="113.25" customHeight="1">
      <c r="A24" s="41">
        <v>9</v>
      </c>
      <c r="B24" s="64" t="s">
        <v>19</v>
      </c>
      <c r="C24" s="60">
        <v>7615</v>
      </c>
      <c r="D24" s="60">
        <v>7615</v>
      </c>
      <c r="E24" s="65">
        <v>6993.2</v>
      </c>
      <c r="F24" s="65">
        <v>6436.6</v>
      </c>
      <c r="G24" s="60">
        <v>6436.6</v>
      </c>
      <c r="H24" s="52">
        <f t="shared" ref="H24:H27" si="11">F24-G24</f>
        <v>0</v>
      </c>
      <c r="I24" s="52">
        <f t="shared" ref="I24:I27" si="12">G24/E24*100</f>
        <v>92.04083967282503</v>
      </c>
      <c r="J24" s="52">
        <f t="shared" ref="J24:J27" si="13">F24/E24*100</f>
        <v>92.04083967282503</v>
      </c>
      <c r="K24" s="5"/>
      <c r="L24" s="5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ht="153.75" customHeight="1">
      <c r="A25" s="41">
        <v>10</v>
      </c>
      <c r="B25" s="64" t="s">
        <v>39</v>
      </c>
      <c r="C25" s="60">
        <v>11701.3</v>
      </c>
      <c r="D25" s="60">
        <v>11701.3</v>
      </c>
      <c r="E25" s="65">
        <v>11701.3</v>
      </c>
      <c r="F25" s="65">
        <v>11701.3</v>
      </c>
      <c r="G25" s="60">
        <v>11701.3</v>
      </c>
      <c r="H25" s="52">
        <f t="shared" si="11"/>
        <v>0</v>
      </c>
      <c r="I25" s="52">
        <f t="shared" si="12"/>
        <v>100</v>
      </c>
      <c r="J25" s="52">
        <f t="shared" si="13"/>
        <v>100</v>
      </c>
      <c r="K25" s="5"/>
      <c r="L25" s="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</row>
    <row r="26" spans="1:24" ht="99.75" customHeight="1">
      <c r="A26" s="41">
        <v>11</v>
      </c>
      <c r="B26" s="64" t="s">
        <v>49</v>
      </c>
      <c r="C26" s="60">
        <v>1173</v>
      </c>
      <c r="D26" s="60">
        <v>1173</v>
      </c>
      <c r="E26" s="65">
        <v>973</v>
      </c>
      <c r="F26" s="58">
        <v>948</v>
      </c>
      <c r="G26" s="52">
        <v>948</v>
      </c>
      <c r="H26" s="52">
        <f t="shared" si="11"/>
        <v>0</v>
      </c>
      <c r="I26" s="52">
        <f t="shared" si="12"/>
        <v>97.430626927029806</v>
      </c>
      <c r="J26" s="52">
        <f t="shared" si="13"/>
        <v>97.430626927029806</v>
      </c>
      <c r="K26" s="5"/>
      <c r="L26" s="5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ht="31.5" customHeight="1">
      <c r="A27" s="78" t="s">
        <v>11</v>
      </c>
      <c r="B27" s="77"/>
      <c r="C27" s="56">
        <f>C24+C25+C26</f>
        <v>20489.3</v>
      </c>
      <c r="D27" s="56">
        <f t="shared" ref="D27:G27" si="14">D24+D25+D26</f>
        <v>20489.3</v>
      </c>
      <c r="E27" s="57">
        <f t="shared" si="14"/>
        <v>19667.5</v>
      </c>
      <c r="F27" s="57">
        <f t="shared" si="14"/>
        <v>19085.900000000001</v>
      </c>
      <c r="G27" s="56">
        <f t="shared" si="14"/>
        <v>19085.900000000001</v>
      </c>
      <c r="H27" s="61">
        <f t="shared" si="11"/>
        <v>0</v>
      </c>
      <c r="I27" s="61">
        <f t="shared" si="12"/>
        <v>97.042837167916616</v>
      </c>
      <c r="J27" s="61">
        <f t="shared" si="13"/>
        <v>97.042837167916616</v>
      </c>
      <c r="K27" s="5"/>
      <c r="L27" s="5"/>
      <c r="M27" s="6"/>
      <c r="N27" s="6"/>
      <c r="O27" s="6"/>
      <c r="P27" s="6"/>
      <c r="Q27" s="6"/>
      <c r="R27" s="6"/>
      <c r="S27" s="6"/>
      <c r="T27" s="6"/>
      <c r="U27" s="5"/>
      <c r="V27" s="5"/>
      <c r="W27" s="5"/>
      <c r="X27" s="5"/>
    </row>
    <row r="28" spans="1:24" ht="24.75" customHeight="1">
      <c r="A28" s="78" t="s">
        <v>64</v>
      </c>
      <c r="B28" s="77"/>
      <c r="C28" s="77"/>
      <c r="D28" s="77"/>
      <c r="E28" s="77"/>
      <c r="F28" s="77"/>
      <c r="G28" s="77"/>
      <c r="H28" s="77"/>
      <c r="I28" s="77"/>
      <c r="J28" s="77"/>
      <c r="K28" s="8"/>
      <c r="L28" s="8"/>
      <c r="M28" s="9"/>
      <c r="N28" s="9"/>
      <c r="O28" s="9"/>
      <c r="P28" s="9"/>
      <c r="Q28" s="9"/>
      <c r="R28" s="9"/>
      <c r="S28" s="9"/>
      <c r="T28" s="9"/>
      <c r="U28" s="8"/>
      <c r="V28" s="8"/>
      <c r="W28" s="8"/>
      <c r="X28" s="8"/>
    </row>
    <row r="29" spans="1:24" ht="126" customHeight="1">
      <c r="A29" s="41">
        <v>12</v>
      </c>
      <c r="B29" s="48" t="s">
        <v>20</v>
      </c>
      <c r="C29" s="51">
        <v>52236.7</v>
      </c>
      <c r="D29" s="51">
        <v>16810.5</v>
      </c>
      <c r="E29" s="50">
        <v>11037</v>
      </c>
      <c r="F29" s="58">
        <v>9762.8510000000006</v>
      </c>
      <c r="G29" s="52">
        <v>9762.8510000000006</v>
      </c>
      <c r="H29" s="52">
        <f t="shared" ref="H29:H31" si="15">F29-G29</f>
        <v>0</v>
      </c>
      <c r="I29" s="52">
        <f>G29/E29*100</f>
        <v>88.45565824046389</v>
      </c>
      <c r="J29" s="52">
        <f>F29/E29*100</f>
        <v>88.45565824046389</v>
      </c>
      <c r="K29" s="5"/>
      <c r="L29" s="5"/>
      <c r="M29" s="6"/>
      <c r="N29" s="6"/>
      <c r="O29" s="6"/>
      <c r="P29" s="6"/>
      <c r="Q29" s="6"/>
      <c r="R29" s="6"/>
      <c r="S29" s="6"/>
      <c r="T29" s="6"/>
      <c r="U29" s="5"/>
      <c r="V29" s="5"/>
      <c r="W29" s="5"/>
      <c r="X29" s="5"/>
    </row>
    <row r="30" spans="1:24" ht="107.25" customHeight="1">
      <c r="A30" s="41">
        <v>13</v>
      </c>
      <c r="B30" s="48" t="s">
        <v>57</v>
      </c>
      <c r="C30" s="62">
        <v>11840</v>
      </c>
      <c r="D30" s="62">
        <v>11840</v>
      </c>
      <c r="E30" s="66">
        <v>11730.3</v>
      </c>
      <c r="F30" s="66">
        <v>11400.6</v>
      </c>
      <c r="G30" s="62">
        <v>11400.6</v>
      </c>
      <c r="H30" s="52">
        <f>F30-G30</f>
        <v>0</v>
      </c>
      <c r="I30" s="52">
        <f>G30/E30*100</f>
        <v>97.189330196158679</v>
      </c>
      <c r="J30" s="52">
        <f>F30/E30*100</f>
        <v>97.189330196158679</v>
      </c>
      <c r="K30" s="5"/>
      <c r="L30" s="5"/>
      <c r="M30" s="19"/>
      <c r="N30" s="19"/>
      <c r="O30" s="19"/>
      <c r="P30" s="19"/>
      <c r="Q30" s="19"/>
      <c r="R30" s="19"/>
      <c r="S30" s="19"/>
      <c r="T30" s="19"/>
      <c r="U30" s="5"/>
      <c r="V30" s="5"/>
      <c r="W30" s="5"/>
      <c r="X30" s="5"/>
    </row>
    <row r="31" spans="1:24" ht="86.25" customHeight="1">
      <c r="A31" s="41">
        <v>14</v>
      </c>
      <c r="B31" s="48" t="s">
        <v>40</v>
      </c>
      <c r="C31" s="60">
        <v>81194</v>
      </c>
      <c r="D31" s="52">
        <v>0</v>
      </c>
      <c r="E31" s="58">
        <v>0</v>
      </c>
      <c r="F31" s="58">
        <v>0</v>
      </c>
      <c r="G31" s="52">
        <v>0</v>
      </c>
      <c r="H31" s="52">
        <f t="shared" si="15"/>
        <v>0</v>
      </c>
      <c r="I31" s="52">
        <v>0</v>
      </c>
      <c r="J31" s="52">
        <v>0</v>
      </c>
      <c r="K31" s="5"/>
      <c r="L31" s="5"/>
      <c r="M31" s="6"/>
      <c r="N31" s="6"/>
      <c r="O31" s="6"/>
      <c r="P31" s="6"/>
      <c r="Q31" s="6"/>
      <c r="R31" s="6"/>
      <c r="S31" s="6"/>
      <c r="T31" s="6"/>
      <c r="U31" s="5"/>
      <c r="V31" s="5"/>
      <c r="W31" s="5"/>
      <c r="X31" s="5"/>
    </row>
    <row r="32" spans="1:24" ht="24" customHeight="1">
      <c r="A32" s="78" t="s">
        <v>11</v>
      </c>
      <c r="B32" s="77"/>
      <c r="C32" s="56">
        <f>C29+C30+C31</f>
        <v>145270.70000000001</v>
      </c>
      <c r="D32" s="56">
        <f t="shared" ref="D32:H32" si="16">D29+D30+D31</f>
        <v>28650.5</v>
      </c>
      <c r="E32" s="56">
        <f t="shared" si="16"/>
        <v>22767.3</v>
      </c>
      <c r="F32" s="56">
        <f t="shared" si="16"/>
        <v>21163.451000000001</v>
      </c>
      <c r="G32" s="56">
        <f t="shared" si="16"/>
        <v>21163.451000000001</v>
      </c>
      <c r="H32" s="56">
        <f t="shared" si="16"/>
        <v>0</v>
      </c>
      <c r="I32" s="61">
        <f>G32/E32*100</f>
        <v>92.955471224080156</v>
      </c>
      <c r="J32" s="61">
        <f>F32/E32*100</f>
        <v>92.955471224080156</v>
      </c>
      <c r="K32" s="5"/>
      <c r="L32" s="5"/>
      <c r="M32" s="6"/>
      <c r="N32" s="6"/>
      <c r="O32" s="6"/>
      <c r="P32" s="6"/>
      <c r="Q32" s="6"/>
      <c r="R32" s="6"/>
      <c r="S32" s="6"/>
      <c r="T32" s="6"/>
      <c r="U32" s="5"/>
      <c r="V32" s="5"/>
      <c r="W32" s="5"/>
      <c r="X32" s="5"/>
    </row>
    <row r="33" spans="1:24" ht="24" customHeight="1">
      <c r="A33" s="78" t="s">
        <v>21</v>
      </c>
      <c r="B33" s="77"/>
      <c r="C33" s="77"/>
      <c r="D33" s="77"/>
      <c r="E33" s="77"/>
      <c r="F33" s="77"/>
      <c r="G33" s="77"/>
      <c r="H33" s="77"/>
      <c r="I33" s="77"/>
      <c r="J33" s="77"/>
      <c r="K33" s="8"/>
      <c r="L33" s="8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ht="99" customHeight="1">
      <c r="A34" s="41">
        <v>15</v>
      </c>
      <c r="B34" s="67" t="s">
        <v>48</v>
      </c>
      <c r="C34" s="62">
        <v>4891</v>
      </c>
      <c r="D34" s="62">
        <v>4891</v>
      </c>
      <c r="E34" s="50">
        <v>4791</v>
      </c>
      <c r="F34" s="66">
        <v>4398.96</v>
      </c>
      <c r="G34" s="62">
        <v>4398.96</v>
      </c>
      <c r="H34" s="52">
        <f t="shared" ref="H34:H37" si="17">F34-G34</f>
        <v>0</v>
      </c>
      <c r="I34" s="52">
        <v>77.7</v>
      </c>
      <c r="J34" s="52">
        <v>77.7</v>
      </c>
      <c r="K34" s="5"/>
      <c r="L34" s="5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1:24" ht="114.75" customHeight="1">
      <c r="A35" s="41">
        <v>16</v>
      </c>
      <c r="B35" s="48" t="s">
        <v>47</v>
      </c>
      <c r="C35" s="62">
        <v>3000</v>
      </c>
      <c r="D35" s="62">
        <v>3000</v>
      </c>
      <c r="E35" s="50">
        <v>1985</v>
      </c>
      <c r="F35" s="66">
        <v>1985</v>
      </c>
      <c r="G35" s="62">
        <v>1985</v>
      </c>
      <c r="H35" s="52">
        <f t="shared" si="17"/>
        <v>0</v>
      </c>
      <c r="I35" s="52">
        <f t="shared" ref="I35:I37" si="18">G35/E35*100</f>
        <v>100</v>
      </c>
      <c r="J35" s="52">
        <f t="shared" ref="J35:J37" si="19">F35/E35*100</f>
        <v>100</v>
      </c>
      <c r="K35" s="5"/>
      <c r="L35" s="5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1:24" ht="125.25" customHeight="1">
      <c r="A36" s="41">
        <v>17</v>
      </c>
      <c r="B36" s="48" t="s">
        <v>22</v>
      </c>
      <c r="C36" s="62">
        <v>4800</v>
      </c>
      <c r="D36" s="62">
        <v>4800</v>
      </c>
      <c r="E36" s="50">
        <v>4205</v>
      </c>
      <c r="F36" s="66">
        <v>4198</v>
      </c>
      <c r="G36" s="62">
        <v>4198</v>
      </c>
      <c r="H36" s="52">
        <f t="shared" si="17"/>
        <v>0</v>
      </c>
      <c r="I36" s="52">
        <f t="shared" si="18"/>
        <v>99.833531510107022</v>
      </c>
      <c r="J36" s="52">
        <f t="shared" si="19"/>
        <v>99.833531510107022</v>
      </c>
      <c r="K36" s="5"/>
      <c r="L36" s="5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1:24" ht="25.5" customHeight="1">
      <c r="A37" s="78" t="s">
        <v>11</v>
      </c>
      <c r="B37" s="77"/>
      <c r="C37" s="56">
        <f t="shared" ref="C37:E37" si="20">C34+C35+C36</f>
        <v>12691</v>
      </c>
      <c r="D37" s="56">
        <f t="shared" si="20"/>
        <v>12691</v>
      </c>
      <c r="E37" s="57">
        <f t="shared" si="20"/>
        <v>10981</v>
      </c>
      <c r="F37" s="57">
        <f>F34+F35+F36</f>
        <v>10581.96</v>
      </c>
      <c r="G37" s="56">
        <f>G34+G35+G36</f>
        <v>10581.96</v>
      </c>
      <c r="H37" s="61">
        <f t="shared" si="17"/>
        <v>0</v>
      </c>
      <c r="I37" s="61">
        <f t="shared" si="18"/>
        <v>96.366086877333572</v>
      </c>
      <c r="J37" s="61">
        <f t="shared" si="19"/>
        <v>96.366086877333572</v>
      </c>
      <c r="K37" s="5"/>
      <c r="L37" s="5"/>
      <c r="M37" s="6"/>
      <c r="N37" s="6"/>
      <c r="O37" s="6"/>
      <c r="P37" s="6"/>
      <c r="Q37" s="6"/>
      <c r="R37" s="6"/>
      <c r="S37" s="6"/>
      <c r="T37" s="6"/>
      <c r="U37" s="5"/>
      <c r="V37" s="5"/>
      <c r="W37" s="5"/>
      <c r="X37" s="5"/>
    </row>
    <row r="38" spans="1:24" ht="27.75" customHeight="1">
      <c r="A38" s="78" t="s">
        <v>23</v>
      </c>
      <c r="B38" s="77"/>
      <c r="C38" s="77"/>
      <c r="D38" s="77"/>
      <c r="E38" s="77"/>
      <c r="F38" s="77"/>
      <c r="G38" s="77"/>
      <c r="H38" s="77"/>
      <c r="I38" s="77"/>
      <c r="J38" s="77"/>
      <c r="K38" s="8"/>
      <c r="L38" s="8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ht="77.25" customHeight="1">
      <c r="A39" s="41">
        <v>18</v>
      </c>
      <c r="B39" s="48" t="s">
        <v>24</v>
      </c>
      <c r="C39" s="52">
        <v>74985.2</v>
      </c>
      <c r="D39" s="52">
        <v>74985.2</v>
      </c>
      <c r="E39" s="58">
        <v>72280.2</v>
      </c>
      <c r="F39" s="58">
        <v>71217.3</v>
      </c>
      <c r="G39" s="52">
        <v>71217.3</v>
      </c>
      <c r="H39" s="52">
        <f t="shared" ref="H39:H40" si="21">F39-G39</f>
        <v>0</v>
      </c>
      <c r="I39" s="52">
        <f t="shared" ref="I39:I40" si="22">G39/E39*100</f>
        <v>98.529472801680143</v>
      </c>
      <c r="J39" s="52">
        <f t="shared" ref="J39:J40" si="23">F39/E39*100</f>
        <v>98.529472801680143</v>
      </c>
      <c r="K39" s="5"/>
      <c r="L39" s="5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</row>
    <row r="40" spans="1:24" ht="29.25" customHeight="1">
      <c r="A40" s="78" t="s">
        <v>11</v>
      </c>
      <c r="B40" s="77"/>
      <c r="C40" s="61">
        <f t="shared" ref="C40:G40" si="24">C39</f>
        <v>74985.2</v>
      </c>
      <c r="D40" s="61">
        <f t="shared" si="24"/>
        <v>74985.2</v>
      </c>
      <c r="E40" s="68">
        <f t="shared" si="24"/>
        <v>72280.2</v>
      </c>
      <c r="F40" s="68">
        <f t="shared" si="24"/>
        <v>71217.3</v>
      </c>
      <c r="G40" s="61">
        <f t="shared" si="24"/>
        <v>71217.3</v>
      </c>
      <c r="H40" s="61">
        <f t="shared" si="21"/>
        <v>0</v>
      </c>
      <c r="I40" s="61">
        <f t="shared" si="22"/>
        <v>98.529472801680143</v>
      </c>
      <c r="J40" s="61">
        <f t="shared" si="23"/>
        <v>98.529472801680143</v>
      </c>
      <c r="K40" s="5"/>
      <c r="L40" s="5"/>
      <c r="M40" s="6"/>
      <c r="N40" s="6"/>
      <c r="O40" s="6"/>
      <c r="P40" s="6"/>
      <c r="Q40" s="6"/>
      <c r="R40" s="6"/>
      <c r="S40" s="6"/>
      <c r="T40" s="6"/>
      <c r="U40" s="5"/>
      <c r="V40" s="5"/>
      <c r="W40" s="5"/>
      <c r="X40" s="5"/>
    </row>
    <row r="41" spans="1:24" ht="23.25" customHeight="1">
      <c r="A41" s="78" t="s">
        <v>25</v>
      </c>
      <c r="B41" s="77"/>
      <c r="C41" s="77"/>
      <c r="D41" s="77"/>
      <c r="E41" s="77"/>
      <c r="F41" s="77"/>
      <c r="G41" s="77"/>
      <c r="H41" s="77"/>
      <c r="I41" s="77"/>
      <c r="J41" s="77"/>
      <c r="K41" s="8"/>
      <c r="L41" s="8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1:24" ht="63.75" customHeight="1">
      <c r="A42" s="41">
        <v>19</v>
      </c>
      <c r="B42" s="48" t="s">
        <v>26</v>
      </c>
      <c r="C42" s="52">
        <v>626839.21</v>
      </c>
      <c r="D42" s="52">
        <v>515774.73</v>
      </c>
      <c r="E42" s="58">
        <v>398335.88</v>
      </c>
      <c r="F42" s="58">
        <v>356654.3</v>
      </c>
      <c r="G42" s="52">
        <v>356654.3</v>
      </c>
      <c r="H42" s="52">
        <f>F42-G42</f>
        <v>0</v>
      </c>
      <c r="I42" s="52">
        <f>G42/E42*100</f>
        <v>89.536071920008808</v>
      </c>
      <c r="J42" s="52">
        <f>F42/E42*100</f>
        <v>89.536071920008808</v>
      </c>
      <c r="K42" s="5"/>
      <c r="L42" s="5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</row>
    <row r="43" spans="1:24" ht="83.25" customHeight="1">
      <c r="A43" s="41">
        <v>20</v>
      </c>
      <c r="B43" s="48" t="s">
        <v>66</v>
      </c>
      <c r="C43" s="52">
        <v>45310.46</v>
      </c>
      <c r="D43" s="52">
        <v>30301</v>
      </c>
      <c r="E43" s="58">
        <v>0</v>
      </c>
      <c r="F43" s="58">
        <v>0</v>
      </c>
      <c r="G43" s="52">
        <v>0</v>
      </c>
      <c r="H43" s="52">
        <f t="shared" ref="H43:H44" si="25">F43-G43</f>
        <v>0</v>
      </c>
      <c r="I43" s="52">
        <v>0</v>
      </c>
      <c r="J43" s="52">
        <v>0</v>
      </c>
      <c r="K43" s="5"/>
      <c r="L43" s="5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</row>
    <row r="44" spans="1:24" ht="27" customHeight="1">
      <c r="A44" s="78" t="s">
        <v>11</v>
      </c>
      <c r="B44" s="77"/>
      <c r="C44" s="61">
        <f>C42+C43</f>
        <v>672149.66999999993</v>
      </c>
      <c r="D44" s="61">
        <f t="shared" ref="D44:G44" si="26">D42+D43</f>
        <v>546075.73</v>
      </c>
      <c r="E44" s="68">
        <f t="shared" si="26"/>
        <v>398335.88</v>
      </c>
      <c r="F44" s="68">
        <f t="shared" si="26"/>
        <v>356654.3</v>
      </c>
      <c r="G44" s="61">
        <f t="shared" si="26"/>
        <v>356654.3</v>
      </c>
      <c r="H44" s="61">
        <f t="shared" si="25"/>
        <v>0</v>
      </c>
      <c r="I44" s="61">
        <f>G44/E44*100</f>
        <v>89.536071920008808</v>
      </c>
      <c r="J44" s="61">
        <f>F44/E44*100</f>
        <v>89.536071920008808</v>
      </c>
      <c r="K44" s="5"/>
      <c r="L44" s="5"/>
      <c r="M44" s="6"/>
      <c r="N44" s="6"/>
      <c r="O44" s="6"/>
      <c r="P44" s="6"/>
      <c r="Q44" s="6"/>
      <c r="R44" s="6"/>
      <c r="S44" s="6"/>
      <c r="T44" s="6"/>
      <c r="U44" s="5"/>
      <c r="V44" s="5"/>
      <c r="W44" s="5"/>
      <c r="X44" s="5"/>
    </row>
    <row r="45" spans="1:24" ht="29.25" customHeight="1">
      <c r="A45" s="41"/>
      <c r="B45" s="78" t="s">
        <v>67</v>
      </c>
      <c r="C45" s="77"/>
      <c r="D45" s="77"/>
      <c r="E45" s="77"/>
      <c r="F45" s="77"/>
      <c r="G45" s="77"/>
      <c r="H45" s="77"/>
      <c r="I45" s="77"/>
      <c r="J45" s="77"/>
      <c r="K45" s="5"/>
      <c r="L45" s="5"/>
      <c r="M45" s="6"/>
      <c r="N45" s="6"/>
      <c r="O45" s="6"/>
      <c r="P45" s="6"/>
      <c r="Q45" s="6"/>
      <c r="R45" s="6"/>
      <c r="S45" s="6"/>
      <c r="T45" s="6"/>
      <c r="U45" s="5"/>
      <c r="V45" s="5"/>
      <c r="W45" s="5"/>
      <c r="X45" s="5"/>
    </row>
    <row r="46" spans="1:24" ht="57.75" customHeight="1">
      <c r="A46" s="41">
        <v>21</v>
      </c>
      <c r="B46" s="48" t="s">
        <v>65</v>
      </c>
      <c r="C46" s="51">
        <v>161364.29999999999</v>
      </c>
      <c r="D46" s="51">
        <v>100294.6</v>
      </c>
      <c r="E46" s="50">
        <v>61583.6</v>
      </c>
      <c r="F46" s="50">
        <v>54183</v>
      </c>
      <c r="G46" s="51">
        <v>54183</v>
      </c>
      <c r="H46" s="52">
        <f t="shared" ref="H46:H48" si="27">F46-G46</f>
        <v>0</v>
      </c>
      <c r="I46" s="52">
        <f t="shared" ref="I46:I48" si="28">G46/E46*100</f>
        <v>87.982839587162815</v>
      </c>
      <c r="J46" s="52">
        <f t="shared" ref="J46:J48" si="29">F46/E46*100</f>
        <v>87.982839587162815</v>
      </c>
      <c r="K46" s="5"/>
      <c r="L46" s="5"/>
      <c r="M46" s="6"/>
      <c r="N46" s="6"/>
      <c r="O46" s="6"/>
      <c r="P46" s="6"/>
      <c r="Q46" s="6"/>
      <c r="R46" s="6"/>
      <c r="S46" s="6"/>
      <c r="T46" s="6"/>
      <c r="U46" s="5"/>
      <c r="V46" s="5"/>
      <c r="W46" s="5"/>
      <c r="X46" s="5"/>
    </row>
    <row r="47" spans="1:24" ht="93" customHeight="1">
      <c r="A47" s="41">
        <v>22</v>
      </c>
      <c r="B47" s="48" t="s">
        <v>50</v>
      </c>
      <c r="C47" s="51">
        <v>292857.09999999998</v>
      </c>
      <c r="D47" s="51">
        <v>155257.1</v>
      </c>
      <c r="E47" s="50">
        <v>146934.20000000001</v>
      </c>
      <c r="F47" s="50">
        <v>138983.79999999999</v>
      </c>
      <c r="G47" s="69">
        <v>138983.79999999999</v>
      </c>
      <c r="H47" s="52">
        <f t="shared" si="27"/>
        <v>0</v>
      </c>
      <c r="I47" s="52">
        <f t="shared" si="28"/>
        <v>94.589142623024429</v>
      </c>
      <c r="J47" s="52">
        <f t="shared" si="29"/>
        <v>94.589142623024429</v>
      </c>
      <c r="K47" s="5"/>
      <c r="L47" s="5"/>
      <c r="M47" s="6"/>
      <c r="N47" s="6"/>
      <c r="O47" s="6"/>
      <c r="P47" s="6"/>
      <c r="Q47" s="6"/>
      <c r="R47" s="6"/>
      <c r="S47" s="6"/>
      <c r="T47" s="6"/>
      <c r="U47" s="5"/>
      <c r="V47" s="5"/>
      <c r="W47" s="5"/>
      <c r="X47" s="5"/>
    </row>
    <row r="48" spans="1:24" ht="25.5" customHeight="1">
      <c r="A48" s="78" t="s">
        <v>11</v>
      </c>
      <c r="B48" s="78"/>
      <c r="C48" s="61">
        <f t="shared" ref="C48:G48" si="30">C46+C47</f>
        <v>454221.39999999997</v>
      </c>
      <c r="D48" s="61">
        <f t="shared" si="30"/>
        <v>255551.7</v>
      </c>
      <c r="E48" s="68">
        <f t="shared" si="30"/>
        <v>208517.80000000002</v>
      </c>
      <c r="F48" s="68">
        <f t="shared" si="30"/>
        <v>193166.8</v>
      </c>
      <c r="G48" s="61">
        <f t="shared" si="30"/>
        <v>193166.8</v>
      </c>
      <c r="H48" s="61">
        <f t="shared" si="27"/>
        <v>0</v>
      </c>
      <c r="I48" s="61">
        <f t="shared" si="28"/>
        <v>92.638038575124028</v>
      </c>
      <c r="J48" s="61">
        <f t="shared" si="29"/>
        <v>92.638038575124028</v>
      </c>
      <c r="K48" s="5"/>
      <c r="L48" s="5"/>
      <c r="M48" s="6"/>
      <c r="N48" s="6"/>
      <c r="O48" s="6"/>
      <c r="P48" s="6"/>
      <c r="Q48" s="6"/>
      <c r="R48" s="6"/>
      <c r="S48" s="6"/>
      <c r="T48" s="6"/>
      <c r="U48" s="5"/>
      <c r="V48" s="5"/>
      <c r="W48" s="5"/>
      <c r="X48" s="5"/>
    </row>
    <row r="49" spans="1:24" ht="27" customHeight="1">
      <c r="A49" s="78" t="s">
        <v>27</v>
      </c>
      <c r="B49" s="77"/>
      <c r="C49" s="77"/>
      <c r="D49" s="77"/>
      <c r="E49" s="77"/>
      <c r="F49" s="77"/>
      <c r="G49" s="77"/>
      <c r="H49" s="77"/>
      <c r="I49" s="77"/>
      <c r="J49" s="77"/>
      <c r="K49" s="8"/>
      <c r="L49" s="8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ht="105" customHeight="1">
      <c r="A50" s="41">
        <v>23</v>
      </c>
      <c r="B50" s="48" t="s">
        <v>28</v>
      </c>
      <c r="C50" s="51">
        <v>496641.7</v>
      </c>
      <c r="D50" s="51">
        <v>307949.53200000001</v>
      </c>
      <c r="E50" s="50">
        <v>494491.7</v>
      </c>
      <c r="F50" s="50">
        <v>398705.4</v>
      </c>
      <c r="G50" s="50">
        <v>398705.4</v>
      </c>
      <c r="H50" s="51">
        <f t="shared" ref="H50:H54" si="31">F50-G50</f>
        <v>0</v>
      </c>
      <c r="I50" s="51">
        <f t="shared" ref="I50:I54" si="32">G50/E50*100</f>
        <v>80.62934120026685</v>
      </c>
      <c r="J50" s="51">
        <f>F50/E50*100</f>
        <v>80.62934120026685</v>
      </c>
      <c r="K50" s="5"/>
      <c r="L50" s="5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 spans="1:24" ht="89.25" customHeight="1">
      <c r="A51" s="41">
        <v>24</v>
      </c>
      <c r="B51" s="48" t="s">
        <v>54</v>
      </c>
      <c r="C51" s="60">
        <v>36300</v>
      </c>
      <c r="D51" s="60">
        <v>11200</v>
      </c>
      <c r="E51" s="65">
        <v>1409</v>
      </c>
      <c r="F51" s="65">
        <v>1409</v>
      </c>
      <c r="G51" s="65">
        <v>1409</v>
      </c>
      <c r="H51" s="52">
        <f t="shared" si="31"/>
        <v>0</v>
      </c>
      <c r="I51" s="51">
        <f t="shared" si="32"/>
        <v>100</v>
      </c>
      <c r="J51" s="51">
        <f>F51/E51*100</f>
        <v>100</v>
      </c>
      <c r="K51" s="5"/>
      <c r="L51" s="5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</row>
    <row r="52" spans="1:24" ht="91.5" customHeight="1">
      <c r="A52" s="41">
        <v>25</v>
      </c>
      <c r="B52" s="48" t="s">
        <v>38</v>
      </c>
      <c r="C52" s="60">
        <v>1209304.3999999999</v>
      </c>
      <c r="D52" s="60">
        <v>0</v>
      </c>
      <c r="E52" s="65">
        <v>0</v>
      </c>
      <c r="F52" s="65">
        <v>0</v>
      </c>
      <c r="G52" s="65">
        <v>0</v>
      </c>
      <c r="H52" s="52">
        <v>0</v>
      </c>
      <c r="I52" s="51">
        <v>0</v>
      </c>
      <c r="J52" s="52">
        <v>0</v>
      </c>
      <c r="K52" s="5"/>
      <c r="L52" s="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</row>
    <row r="53" spans="1:24" ht="101.25" customHeight="1">
      <c r="A53" s="41">
        <v>26</v>
      </c>
      <c r="B53" s="48" t="s">
        <v>68</v>
      </c>
      <c r="C53" s="51">
        <v>74429</v>
      </c>
      <c r="D53" s="51">
        <v>23600</v>
      </c>
      <c r="E53" s="50">
        <v>0</v>
      </c>
      <c r="F53" s="65">
        <v>0</v>
      </c>
      <c r="G53" s="65">
        <v>0</v>
      </c>
      <c r="H53" s="52">
        <f t="shared" si="31"/>
        <v>0</v>
      </c>
      <c r="I53" s="51">
        <v>0</v>
      </c>
      <c r="J53" s="52">
        <v>0</v>
      </c>
      <c r="K53" s="5"/>
      <c r="L53" s="5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</row>
    <row r="54" spans="1:24" ht="30.75" customHeight="1">
      <c r="A54" s="78" t="s">
        <v>11</v>
      </c>
      <c r="B54" s="77"/>
      <c r="C54" s="61">
        <f>C50+C51+C52+C53</f>
        <v>1816675.0999999999</v>
      </c>
      <c r="D54" s="61">
        <f>D50+D51+D52+D53</f>
        <v>342749.53200000001</v>
      </c>
      <c r="E54" s="68">
        <f t="shared" ref="E54:G54" si="33">E50+E51+E52+E53</f>
        <v>495900.7</v>
      </c>
      <c r="F54" s="68">
        <f t="shared" si="33"/>
        <v>400114.4</v>
      </c>
      <c r="G54" s="61">
        <f t="shared" si="33"/>
        <v>400114.4</v>
      </c>
      <c r="H54" s="61">
        <f t="shared" si="31"/>
        <v>0</v>
      </c>
      <c r="I54" s="61">
        <f t="shared" si="32"/>
        <v>80.684378949253357</v>
      </c>
      <c r="J54" s="61">
        <f t="shared" ref="J54" si="34">F54/E54*100</f>
        <v>80.684378949253357</v>
      </c>
      <c r="K54" s="8"/>
      <c r="L54" s="8"/>
      <c r="M54" s="9"/>
      <c r="N54" s="9"/>
      <c r="O54" s="9"/>
      <c r="P54" s="9"/>
      <c r="Q54" s="9"/>
      <c r="R54" s="9"/>
      <c r="S54" s="9"/>
      <c r="T54" s="9"/>
      <c r="U54" s="8"/>
      <c r="V54" s="8"/>
      <c r="W54" s="8"/>
      <c r="X54" s="8"/>
    </row>
    <row r="55" spans="1:24" ht="24.75" customHeight="1">
      <c r="A55" s="78" t="s">
        <v>29</v>
      </c>
      <c r="B55" s="77"/>
      <c r="C55" s="77"/>
      <c r="D55" s="77"/>
      <c r="E55" s="77"/>
      <c r="F55" s="77"/>
      <c r="G55" s="77"/>
      <c r="H55" s="77"/>
      <c r="I55" s="77"/>
      <c r="J55" s="77"/>
      <c r="K55" s="20"/>
      <c r="L55" s="20"/>
      <c r="M55" s="21"/>
      <c r="N55" s="21"/>
      <c r="O55" s="21"/>
      <c r="P55" s="21"/>
      <c r="Q55" s="21"/>
      <c r="R55" s="21"/>
      <c r="S55" s="21"/>
      <c r="T55" s="21"/>
      <c r="U55" s="20"/>
      <c r="V55" s="20"/>
      <c r="W55" s="20"/>
      <c r="X55" s="20"/>
    </row>
    <row r="56" spans="1:24" ht="77.25" customHeight="1">
      <c r="A56" s="41">
        <v>27</v>
      </c>
      <c r="B56" s="48" t="s">
        <v>69</v>
      </c>
      <c r="C56" s="70">
        <v>46234.8</v>
      </c>
      <c r="D56" s="70">
        <v>46234.8</v>
      </c>
      <c r="E56" s="50">
        <v>45234.8</v>
      </c>
      <c r="F56" s="50">
        <v>45012.6</v>
      </c>
      <c r="G56" s="51">
        <v>45012.6</v>
      </c>
      <c r="H56" s="52">
        <f t="shared" ref="H56:H59" si="35">F56-G56</f>
        <v>0</v>
      </c>
      <c r="I56" s="52">
        <f t="shared" ref="I56:I59" si="36">G56/E56*100</f>
        <v>99.508785271516615</v>
      </c>
      <c r="J56" s="52">
        <f t="shared" ref="J56:J59" si="37">F56/E56*100</f>
        <v>99.508785271516615</v>
      </c>
      <c r="K56" s="5"/>
      <c r="L56" s="5"/>
      <c r="M56" s="6"/>
      <c r="N56" s="6"/>
      <c r="O56" s="6"/>
      <c r="P56" s="6"/>
      <c r="Q56" s="6"/>
      <c r="R56" s="6"/>
      <c r="S56" s="6"/>
      <c r="T56" s="6"/>
      <c r="U56" s="5"/>
      <c r="V56" s="5"/>
      <c r="W56" s="5"/>
      <c r="X56" s="5"/>
    </row>
    <row r="57" spans="1:24" ht="219.75" customHeight="1">
      <c r="A57" s="41">
        <v>28</v>
      </c>
      <c r="B57" s="48" t="s">
        <v>30</v>
      </c>
      <c r="C57" s="70">
        <v>35610</v>
      </c>
      <c r="D57" s="70">
        <v>35610</v>
      </c>
      <c r="E57" s="66">
        <v>35610</v>
      </c>
      <c r="F57" s="58">
        <v>35610</v>
      </c>
      <c r="G57" s="52">
        <v>35610</v>
      </c>
      <c r="H57" s="52">
        <f t="shared" si="35"/>
        <v>0</v>
      </c>
      <c r="I57" s="52">
        <f t="shared" si="36"/>
        <v>100</v>
      </c>
      <c r="J57" s="52">
        <f t="shared" si="37"/>
        <v>100</v>
      </c>
      <c r="K57" s="5"/>
      <c r="L57" s="5"/>
      <c r="M57" s="6"/>
      <c r="N57" s="6"/>
      <c r="O57" s="6"/>
      <c r="P57" s="6"/>
      <c r="Q57" s="6"/>
      <c r="R57" s="6"/>
      <c r="S57" s="6"/>
      <c r="T57" s="6"/>
      <c r="U57" s="5"/>
      <c r="V57" s="5"/>
      <c r="W57" s="5"/>
      <c r="X57" s="5"/>
    </row>
    <row r="58" spans="1:24" ht="99.75" customHeight="1">
      <c r="A58" s="41">
        <v>29</v>
      </c>
      <c r="B58" s="48" t="s">
        <v>31</v>
      </c>
      <c r="C58" s="51">
        <v>11513.3</v>
      </c>
      <c r="D58" s="51">
        <v>11513.3</v>
      </c>
      <c r="E58" s="50">
        <v>7048.1</v>
      </c>
      <c r="F58" s="58">
        <v>7046.4</v>
      </c>
      <c r="G58" s="52">
        <v>6963.1</v>
      </c>
      <c r="H58" s="52">
        <f t="shared" si="35"/>
        <v>83.299999999999272</v>
      </c>
      <c r="I58" s="52">
        <f t="shared" si="36"/>
        <v>98.794001220186999</v>
      </c>
      <c r="J58" s="52">
        <f t="shared" si="37"/>
        <v>99.975880024403736</v>
      </c>
      <c r="K58" s="5"/>
      <c r="L58" s="5"/>
      <c r="M58" s="6"/>
      <c r="N58" s="6"/>
      <c r="O58" s="6"/>
      <c r="P58" s="6"/>
      <c r="Q58" s="6"/>
      <c r="R58" s="6"/>
      <c r="S58" s="6"/>
      <c r="T58" s="6"/>
      <c r="U58" s="5"/>
      <c r="V58" s="5"/>
      <c r="W58" s="5"/>
      <c r="X58" s="5"/>
    </row>
    <row r="59" spans="1:24" ht="26.25" customHeight="1">
      <c r="A59" s="78" t="s">
        <v>11</v>
      </c>
      <c r="B59" s="77"/>
      <c r="C59" s="56">
        <f t="shared" ref="C59:G59" si="38">C56+C57+C58</f>
        <v>93358.1</v>
      </c>
      <c r="D59" s="56">
        <f t="shared" si="38"/>
        <v>93358.1</v>
      </c>
      <c r="E59" s="57">
        <f t="shared" si="38"/>
        <v>87892.900000000009</v>
      </c>
      <c r="F59" s="57">
        <f t="shared" si="38"/>
        <v>87669</v>
      </c>
      <c r="G59" s="56">
        <f t="shared" si="38"/>
        <v>87585.700000000012</v>
      </c>
      <c r="H59" s="61">
        <f t="shared" si="35"/>
        <v>83.299999999988358</v>
      </c>
      <c r="I59" s="61">
        <f t="shared" si="36"/>
        <v>99.650483713701561</v>
      </c>
      <c r="J59" s="61">
        <f t="shared" si="37"/>
        <v>99.745258149406823</v>
      </c>
      <c r="K59" s="8"/>
      <c r="L59" s="8"/>
      <c r="M59" s="9"/>
      <c r="N59" s="9"/>
      <c r="O59" s="9"/>
      <c r="P59" s="9"/>
      <c r="Q59" s="9"/>
      <c r="R59" s="9"/>
      <c r="S59" s="9"/>
      <c r="T59" s="9"/>
      <c r="U59" s="8"/>
      <c r="V59" s="8"/>
      <c r="W59" s="8"/>
      <c r="X59" s="8"/>
    </row>
    <row r="60" spans="1:24" ht="16.5" customHeight="1">
      <c r="A60" s="79" t="s">
        <v>70</v>
      </c>
      <c r="B60" s="80"/>
      <c r="C60" s="80"/>
      <c r="D60" s="80"/>
      <c r="E60" s="80"/>
      <c r="F60" s="80"/>
      <c r="G60" s="80"/>
      <c r="H60" s="80"/>
      <c r="I60" s="80"/>
      <c r="J60" s="81"/>
      <c r="K60" s="8"/>
      <c r="L60" s="8"/>
      <c r="M60" s="35"/>
      <c r="N60" s="35"/>
      <c r="O60" s="35"/>
      <c r="P60" s="35"/>
      <c r="Q60" s="35"/>
      <c r="R60" s="35"/>
      <c r="S60" s="35"/>
      <c r="T60" s="35"/>
      <c r="U60" s="8"/>
      <c r="V60" s="8"/>
      <c r="W60" s="8"/>
      <c r="X60" s="8"/>
    </row>
    <row r="61" spans="1:24" ht="112.5" customHeight="1">
      <c r="A61" s="41">
        <v>30</v>
      </c>
      <c r="B61" s="48" t="s">
        <v>55</v>
      </c>
      <c r="C61" s="70">
        <v>49116.7</v>
      </c>
      <c r="D61" s="70">
        <v>49116.7</v>
      </c>
      <c r="E61" s="66">
        <v>23600.400000000001</v>
      </c>
      <c r="F61" s="58">
        <v>20586.8</v>
      </c>
      <c r="G61" s="52">
        <v>20586.8</v>
      </c>
      <c r="H61" s="52">
        <f t="shared" ref="H61:H62" si="39">F61-G61</f>
        <v>0</v>
      </c>
      <c r="I61" s="52">
        <f>G61/E61*100</f>
        <v>87.230724902967737</v>
      </c>
      <c r="J61" s="52">
        <f t="shared" ref="J61:J62" si="40">F61/E61*100</f>
        <v>87.230724902967737</v>
      </c>
      <c r="K61" s="5"/>
      <c r="L61" s="5"/>
      <c r="M61" s="6"/>
      <c r="N61" s="6"/>
      <c r="O61" s="6"/>
      <c r="P61" s="6"/>
      <c r="Q61" s="6"/>
      <c r="R61" s="6"/>
      <c r="S61" s="6"/>
      <c r="T61" s="6"/>
      <c r="U61" s="5"/>
      <c r="V61" s="5"/>
      <c r="W61" s="5"/>
      <c r="X61" s="5"/>
    </row>
    <row r="62" spans="1:24" ht="18" customHeight="1">
      <c r="A62" s="78" t="s">
        <v>11</v>
      </c>
      <c r="B62" s="77"/>
      <c r="C62" s="56">
        <f t="shared" ref="C62:G62" si="41">C61</f>
        <v>49116.7</v>
      </c>
      <c r="D62" s="56">
        <f t="shared" si="41"/>
        <v>49116.7</v>
      </c>
      <c r="E62" s="57">
        <f t="shared" si="41"/>
        <v>23600.400000000001</v>
      </c>
      <c r="F62" s="57">
        <f t="shared" si="41"/>
        <v>20586.8</v>
      </c>
      <c r="G62" s="56">
        <f t="shared" si="41"/>
        <v>20586.8</v>
      </c>
      <c r="H62" s="61">
        <f t="shared" si="39"/>
        <v>0</v>
      </c>
      <c r="I62" s="61">
        <f t="shared" ref="I62" si="42">G62/E62*100</f>
        <v>87.230724902967737</v>
      </c>
      <c r="J62" s="61">
        <f t="shared" si="40"/>
        <v>87.230724902967737</v>
      </c>
      <c r="K62" s="8"/>
      <c r="L62" s="8"/>
      <c r="M62" s="9"/>
      <c r="N62" s="9"/>
      <c r="O62" s="9"/>
      <c r="P62" s="9"/>
      <c r="Q62" s="9"/>
      <c r="R62" s="9"/>
      <c r="S62" s="9"/>
      <c r="T62" s="9"/>
      <c r="U62" s="8"/>
      <c r="V62" s="8"/>
      <c r="W62" s="8"/>
      <c r="X62" s="8"/>
    </row>
    <row r="63" spans="1:24" ht="21.75" customHeight="1">
      <c r="A63" s="78" t="s">
        <v>71</v>
      </c>
      <c r="B63" s="87"/>
      <c r="C63" s="87"/>
      <c r="D63" s="87"/>
      <c r="E63" s="87"/>
      <c r="F63" s="87"/>
      <c r="G63" s="87"/>
      <c r="H63" s="87"/>
      <c r="I63" s="87"/>
      <c r="J63" s="87"/>
      <c r="K63" s="5"/>
      <c r="L63" s="5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</row>
    <row r="64" spans="1:24" ht="119.25" customHeight="1">
      <c r="A64" s="41">
        <v>31</v>
      </c>
      <c r="B64" s="48" t="s">
        <v>51</v>
      </c>
      <c r="C64" s="52">
        <v>2905</v>
      </c>
      <c r="D64" s="52">
        <v>2895</v>
      </c>
      <c r="E64" s="50">
        <v>2235</v>
      </c>
      <c r="F64" s="58">
        <v>859</v>
      </c>
      <c r="G64" s="52">
        <v>859</v>
      </c>
      <c r="H64" s="52">
        <f t="shared" ref="H64:H65" si="43">F64-G64</f>
        <v>0</v>
      </c>
      <c r="I64" s="52">
        <f>G64/E64*100</f>
        <v>38.434004474272932</v>
      </c>
      <c r="J64" s="52">
        <f>F64/E64*100</f>
        <v>38.434004474272932</v>
      </c>
      <c r="K64" s="5"/>
      <c r="L64" s="5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</row>
    <row r="65" spans="1:24" ht="19.5" customHeight="1">
      <c r="A65" s="78" t="s">
        <v>11</v>
      </c>
      <c r="B65" s="77"/>
      <c r="C65" s="56">
        <f t="shared" ref="C65:G65" si="44">C64</f>
        <v>2905</v>
      </c>
      <c r="D65" s="61">
        <f t="shared" si="44"/>
        <v>2895</v>
      </c>
      <c r="E65" s="68">
        <f t="shared" si="44"/>
        <v>2235</v>
      </c>
      <c r="F65" s="68">
        <f t="shared" si="44"/>
        <v>859</v>
      </c>
      <c r="G65" s="61">
        <f t="shared" si="44"/>
        <v>859</v>
      </c>
      <c r="H65" s="61">
        <f t="shared" si="43"/>
        <v>0</v>
      </c>
      <c r="I65" s="61">
        <f>G65/E65*100</f>
        <v>38.434004474272932</v>
      </c>
      <c r="J65" s="61">
        <f>F65/E65*100</f>
        <v>38.434004474272932</v>
      </c>
      <c r="K65" s="8"/>
      <c r="L65" s="8"/>
      <c r="M65" s="9"/>
      <c r="N65" s="9"/>
      <c r="O65" s="9"/>
      <c r="P65" s="9"/>
      <c r="Q65" s="9"/>
      <c r="R65" s="9"/>
      <c r="S65" s="9"/>
      <c r="T65" s="9"/>
      <c r="U65" s="8"/>
      <c r="V65" s="8"/>
      <c r="W65" s="8"/>
      <c r="X65" s="8"/>
    </row>
    <row r="66" spans="1:24" ht="19.5" customHeight="1">
      <c r="A66" s="78" t="s">
        <v>36</v>
      </c>
      <c r="B66" s="77"/>
      <c r="C66" s="77"/>
      <c r="D66" s="77"/>
      <c r="E66" s="77"/>
      <c r="F66" s="77"/>
      <c r="G66" s="77"/>
      <c r="H66" s="77"/>
      <c r="I66" s="77"/>
      <c r="J66" s="77"/>
      <c r="K66" s="5"/>
      <c r="L66" s="5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</row>
    <row r="67" spans="1:24" ht="87" customHeight="1">
      <c r="A67" s="41">
        <v>32</v>
      </c>
      <c r="B67" s="67" t="s">
        <v>41</v>
      </c>
      <c r="C67" s="62">
        <v>1622</v>
      </c>
      <c r="D67" s="62">
        <v>1622</v>
      </c>
      <c r="E67" s="66">
        <v>1622</v>
      </c>
      <c r="F67" s="58">
        <v>1417.9169999999999</v>
      </c>
      <c r="G67" s="52">
        <v>1417.9169999999999</v>
      </c>
      <c r="H67" s="52">
        <f t="shared" ref="H67:H68" si="45">F67-G67</f>
        <v>0</v>
      </c>
      <c r="I67" s="52">
        <f t="shared" ref="I67:I68" si="46">G67/E67*100</f>
        <v>87.41781750924784</v>
      </c>
      <c r="J67" s="52">
        <f t="shared" ref="J67:J68" si="47">F67/E67*100</f>
        <v>87.41781750924784</v>
      </c>
      <c r="K67" s="5"/>
      <c r="L67" s="5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 spans="1:24" ht="38.25" customHeight="1">
      <c r="A68" s="78" t="s">
        <v>11</v>
      </c>
      <c r="B68" s="77"/>
      <c r="C68" s="56">
        <f t="shared" ref="C68:G68" si="48">C67</f>
        <v>1622</v>
      </c>
      <c r="D68" s="56">
        <f t="shared" si="48"/>
        <v>1622</v>
      </c>
      <c r="E68" s="57">
        <f t="shared" si="48"/>
        <v>1622</v>
      </c>
      <c r="F68" s="57">
        <f t="shared" si="48"/>
        <v>1417.9169999999999</v>
      </c>
      <c r="G68" s="56">
        <f t="shared" si="48"/>
        <v>1417.9169999999999</v>
      </c>
      <c r="H68" s="61">
        <f t="shared" si="45"/>
        <v>0</v>
      </c>
      <c r="I68" s="61">
        <f t="shared" si="46"/>
        <v>87.41781750924784</v>
      </c>
      <c r="J68" s="61">
        <f t="shared" si="47"/>
        <v>87.41781750924784</v>
      </c>
      <c r="K68" s="8"/>
      <c r="L68" s="8"/>
      <c r="M68" s="9"/>
      <c r="N68" s="9"/>
      <c r="O68" s="9"/>
      <c r="P68" s="9"/>
      <c r="Q68" s="9"/>
      <c r="R68" s="9"/>
      <c r="S68" s="9"/>
      <c r="T68" s="9"/>
      <c r="U68" s="8"/>
      <c r="V68" s="8"/>
      <c r="W68" s="8"/>
      <c r="X68" s="8"/>
    </row>
    <row r="69" spans="1:24" ht="18.75" customHeight="1">
      <c r="A69" s="78" t="s">
        <v>37</v>
      </c>
      <c r="B69" s="77"/>
      <c r="C69" s="77"/>
      <c r="D69" s="77"/>
      <c r="E69" s="77"/>
      <c r="F69" s="77"/>
      <c r="G69" s="77"/>
      <c r="H69" s="77"/>
      <c r="I69" s="77"/>
      <c r="J69" s="77"/>
      <c r="K69" s="5"/>
      <c r="L69" s="5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</row>
    <row r="70" spans="1:24" ht="99" customHeight="1">
      <c r="A70" s="41">
        <v>33</v>
      </c>
      <c r="B70" s="48" t="s">
        <v>61</v>
      </c>
      <c r="C70" s="62">
        <v>36199.300000000003</v>
      </c>
      <c r="D70" s="62">
        <v>28000</v>
      </c>
      <c r="E70" s="66">
        <v>28000</v>
      </c>
      <c r="F70" s="66">
        <v>28000</v>
      </c>
      <c r="G70" s="66">
        <v>28000</v>
      </c>
      <c r="H70" s="60">
        <f>F70-G70</f>
        <v>0</v>
      </c>
      <c r="I70" s="60">
        <f t="shared" ref="I70:I72" si="49">G70/E70*100</f>
        <v>100</v>
      </c>
      <c r="J70" s="60">
        <f t="shared" ref="J70:J72" si="50">F70/E70*100</f>
        <v>100</v>
      </c>
      <c r="K70" s="5"/>
      <c r="L70" s="5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</row>
    <row r="71" spans="1:24" ht="87.75" customHeight="1">
      <c r="A71" s="41">
        <v>34</v>
      </c>
      <c r="B71" s="48" t="s">
        <v>59</v>
      </c>
      <c r="C71" s="62">
        <v>3100</v>
      </c>
      <c r="D71" s="62">
        <v>3100</v>
      </c>
      <c r="E71" s="66">
        <v>800</v>
      </c>
      <c r="F71" s="66">
        <v>320.3</v>
      </c>
      <c r="G71" s="66">
        <v>320.3</v>
      </c>
      <c r="H71" s="60">
        <v>0</v>
      </c>
      <c r="I71" s="60">
        <f t="shared" si="49"/>
        <v>40.037500000000001</v>
      </c>
      <c r="J71" s="60">
        <f t="shared" si="50"/>
        <v>40.037500000000001</v>
      </c>
      <c r="K71" s="5"/>
      <c r="L71" s="5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</row>
    <row r="72" spans="1:24" ht="21" customHeight="1">
      <c r="A72" s="78" t="s">
        <v>11</v>
      </c>
      <c r="B72" s="77"/>
      <c r="C72" s="56">
        <f t="shared" ref="C72:G72" si="51">C70+C71</f>
        <v>39299.300000000003</v>
      </c>
      <c r="D72" s="56">
        <f t="shared" si="51"/>
        <v>31100</v>
      </c>
      <c r="E72" s="57">
        <f t="shared" si="51"/>
        <v>28800</v>
      </c>
      <c r="F72" s="57">
        <f t="shared" si="51"/>
        <v>28320.3</v>
      </c>
      <c r="G72" s="56">
        <f t="shared" si="51"/>
        <v>28320.3</v>
      </c>
      <c r="H72" s="71">
        <f>F72-G72</f>
        <v>0</v>
      </c>
      <c r="I72" s="71">
        <f t="shared" si="49"/>
        <v>98.334374999999994</v>
      </c>
      <c r="J72" s="71">
        <f t="shared" si="50"/>
        <v>98.334374999999994</v>
      </c>
      <c r="K72" s="8"/>
      <c r="L72" s="8"/>
      <c r="M72" s="9"/>
      <c r="N72" s="9"/>
      <c r="O72" s="9"/>
      <c r="P72" s="9"/>
      <c r="Q72" s="9"/>
      <c r="R72" s="9"/>
      <c r="S72" s="9"/>
      <c r="T72" s="9"/>
      <c r="U72" s="8"/>
      <c r="V72" s="8"/>
      <c r="W72" s="8"/>
      <c r="X72" s="8"/>
    </row>
    <row r="73" spans="1:24" ht="29.25" customHeight="1">
      <c r="A73" s="78" t="s">
        <v>72</v>
      </c>
      <c r="B73" s="77"/>
      <c r="C73" s="77"/>
      <c r="D73" s="77"/>
      <c r="E73" s="77"/>
      <c r="F73" s="77"/>
      <c r="G73" s="77"/>
      <c r="H73" s="77"/>
      <c r="I73" s="77"/>
      <c r="J73" s="77"/>
      <c r="K73" s="5"/>
      <c r="L73" s="5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</row>
    <row r="74" spans="1:24" ht="93" customHeight="1">
      <c r="A74" s="41">
        <v>35</v>
      </c>
      <c r="B74" s="48" t="s">
        <v>52</v>
      </c>
      <c r="C74" s="51">
        <v>3765</v>
      </c>
      <c r="D74" s="51">
        <v>3765</v>
      </c>
      <c r="E74" s="50">
        <v>3765</v>
      </c>
      <c r="F74" s="50">
        <v>3375.7</v>
      </c>
      <c r="G74" s="51">
        <v>3375.7</v>
      </c>
      <c r="H74" s="52">
        <f>F74-G74</f>
        <v>0</v>
      </c>
      <c r="I74" s="52">
        <f t="shared" ref="I74:I75" si="52">G74/E74*100</f>
        <v>89.660026560424967</v>
      </c>
      <c r="J74" s="52">
        <f t="shared" ref="J74:J75" si="53">F74/E74*100</f>
        <v>89.660026560424967</v>
      </c>
      <c r="K74" s="5"/>
      <c r="L74" s="5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</row>
    <row r="75" spans="1:24" ht="86.25" customHeight="1">
      <c r="A75" s="41">
        <v>36</v>
      </c>
      <c r="B75" s="48" t="s">
        <v>53</v>
      </c>
      <c r="C75" s="62">
        <v>4805.2</v>
      </c>
      <c r="D75" s="62">
        <v>4805.2</v>
      </c>
      <c r="E75" s="50">
        <v>4805.2</v>
      </c>
      <c r="F75" s="50">
        <v>4266.8999999999996</v>
      </c>
      <c r="G75" s="51">
        <v>4266.8999999999996</v>
      </c>
      <c r="H75" s="52">
        <f t="shared" ref="H75" si="54">SUM(F75-G75)</f>
        <v>0</v>
      </c>
      <c r="I75" s="52">
        <f t="shared" si="52"/>
        <v>88.797552651294438</v>
      </c>
      <c r="J75" s="52">
        <f t="shared" si="53"/>
        <v>88.797552651294438</v>
      </c>
      <c r="K75" s="5"/>
      <c r="L75" s="5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</row>
    <row r="76" spans="1:24" ht="99.75" customHeight="1">
      <c r="A76" s="41">
        <v>37</v>
      </c>
      <c r="B76" s="48" t="s">
        <v>74</v>
      </c>
      <c r="C76" s="51">
        <v>127090.5</v>
      </c>
      <c r="D76" s="51">
        <v>127090.5</v>
      </c>
      <c r="E76" s="50">
        <v>127090.5</v>
      </c>
      <c r="F76" s="50">
        <v>126358.9</v>
      </c>
      <c r="G76" s="51">
        <v>126358.9</v>
      </c>
      <c r="H76" s="52">
        <f t="shared" ref="H76" si="55">F76-G76</f>
        <v>0</v>
      </c>
      <c r="I76" s="52">
        <f t="shared" ref="I76" si="56">G76/E76*100</f>
        <v>99.424347217140536</v>
      </c>
      <c r="J76" s="52">
        <f t="shared" ref="J76" si="57">F76/E76*100</f>
        <v>99.424347217140536</v>
      </c>
      <c r="K76" s="5"/>
      <c r="L76" s="5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</row>
    <row r="77" spans="1:24" ht="24" customHeight="1">
      <c r="A77" s="78" t="s">
        <v>11</v>
      </c>
      <c r="B77" s="77"/>
      <c r="C77" s="56">
        <f>C74+C75+C76</f>
        <v>135660.70000000001</v>
      </c>
      <c r="D77" s="56">
        <f t="shared" ref="D77:H77" si="58">D74+D75+D76</f>
        <v>135660.70000000001</v>
      </c>
      <c r="E77" s="57">
        <f t="shared" si="58"/>
        <v>135660.70000000001</v>
      </c>
      <c r="F77" s="57">
        <f t="shared" si="58"/>
        <v>134001.5</v>
      </c>
      <c r="G77" s="56">
        <f t="shared" si="58"/>
        <v>134001.5</v>
      </c>
      <c r="H77" s="56">
        <f t="shared" si="58"/>
        <v>0</v>
      </c>
      <c r="I77" s="61">
        <f>G77/E77*100</f>
        <v>98.776948666784108</v>
      </c>
      <c r="J77" s="61">
        <f>F77/E77*100</f>
        <v>98.776948666784108</v>
      </c>
      <c r="K77" s="8"/>
      <c r="L77" s="8"/>
      <c r="M77" s="9"/>
      <c r="N77" s="9"/>
      <c r="O77" s="9"/>
      <c r="P77" s="9"/>
      <c r="Q77" s="9"/>
      <c r="R77" s="9"/>
      <c r="S77" s="9"/>
      <c r="T77" s="9"/>
      <c r="U77" s="8"/>
      <c r="V77" s="8"/>
      <c r="W77" s="8"/>
      <c r="X77" s="8"/>
    </row>
    <row r="78" spans="1:24" ht="21.75" customHeight="1">
      <c r="A78" s="41"/>
      <c r="B78" s="78" t="s">
        <v>73</v>
      </c>
      <c r="C78" s="77"/>
      <c r="D78" s="77"/>
      <c r="E78" s="77"/>
      <c r="F78" s="77"/>
      <c r="G78" s="77"/>
      <c r="H78" s="77"/>
      <c r="I78" s="77"/>
      <c r="J78" s="77"/>
      <c r="K78" s="5"/>
      <c r="L78" s="5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</row>
    <row r="79" spans="1:24" ht="126" customHeight="1">
      <c r="A79" s="41">
        <v>38</v>
      </c>
      <c r="B79" s="48" t="s">
        <v>32</v>
      </c>
      <c r="C79" s="52">
        <v>17865</v>
      </c>
      <c r="D79" s="52">
        <v>17865</v>
      </c>
      <c r="E79" s="58">
        <v>17865</v>
      </c>
      <c r="F79" s="58">
        <v>17865</v>
      </c>
      <c r="G79" s="52">
        <v>17865</v>
      </c>
      <c r="H79" s="52">
        <f t="shared" ref="H79:H80" si="59">F79-G79</f>
        <v>0</v>
      </c>
      <c r="I79" s="52">
        <f>G79/E79*100</f>
        <v>100</v>
      </c>
      <c r="J79" s="52">
        <f>F79/E79*100</f>
        <v>100</v>
      </c>
      <c r="K79" s="5"/>
      <c r="L79" s="5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</row>
    <row r="80" spans="1:24" ht="25.5" customHeight="1">
      <c r="A80" s="78" t="s">
        <v>11</v>
      </c>
      <c r="B80" s="77"/>
      <c r="C80" s="61">
        <f t="shared" ref="C80:G80" si="60">C79</f>
        <v>17865</v>
      </c>
      <c r="D80" s="61">
        <f t="shared" si="60"/>
        <v>17865</v>
      </c>
      <c r="E80" s="68">
        <f t="shared" si="60"/>
        <v>17865</v>
      </c>
      <c r="F80" s="68">
        <f t="shared" si="60"/>
        <v>17865</v>
      </c>
      <c r="G80" s="61">
        <f t="shared" si="60"/>
        <v>17865</v>
      </c>
      <c r="H80" s="61">
        <f t="shared" si="59"/>
        <v>0</v>
      </c>
      <c r="I80" s="61">
        <f>G80/E80*100</f>
        <v>100</v>
      </c>
      <c r="J80" s="61">
        <f>F80/E80*100</f>
        <v>100</v>
      </c>
      <c r="K80" s="9"/>
      <c r="L80" s="9"/>
      <c r="M80" s="9"/>
      <c r="N80" s="9"/>
      <c r="O80" s="9"/>
      <c r="P80" s="9"/>
      <c r="Q80" s="9"/>
      <c r="R80" s="9"/>
      <c r="S80" s="9"/>
      <c r="T80" s="9"/>
      <c r="U80" s="8"/>
      <c r="V80" s="8"/>
      <c r="W80" s="8"/>
      <c r="X80" s="8"/>
    </row>
    <row r="81" spans="1:24" ht="26.25" customHeight="1">
      <c r="A81" s="78" t="s">
        <v>33</v>
      </c>
      <c r="B81" s="77"/>
      <c r="C81" s="53">
        <f>C9+C12+C16+C22+C27+C32+C37+C40+C44+C48+C54+C59+C62+C65+C68+C72+C77+C80</f>
        <v>4459367.3599999994</v>
      </c>
      <c r="D81" s="53">
        <f t="shared" ref="D81:H81" si="61">D9+D12+D16+D22+D27+D32+D37+D40+D44+D48+D54+D59+D62+D65+D68+D72+D77+D80</f>
        <v>1808671.7519999999</v>
      </c>
      <c r="E81" s="53">
        <f t="shared" si="61"/>
        <v>1620598.7799999998</v>
      </c>
      <c r="F81" s="53">
        <f t="shared" si="61"/>
        <v>1434663.0920000002</v>
      </c>
      <c r="G81" s="53">
        <f t="shared" si="61"/>
        <v>1434579.828</v>
      </c>
      <c r="H81" s="53">
        <f t="shared" si="61"/>
        <v>83.263999999966472</v>
      </c>
      <c r="I81" s="61">
        <f>G81/E81*100</f>
        <v>88.521591260237784</v>
      </c>
      <c r="J81" s="61">
        <f>F81/E81*100</f>
        <v>88.526729114284564</v>
      </c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3"/>
      <c r="V81" s="23"/>
      <c r="W81" s="23"/>
      <c r="X81" s="23"/>
    </row>
    <row r="82" spans="1:24" ht="54.75" hidden="1" customHeight="1">
      <c r="A82" s="32"/>
      <c r="B82" s="25"/>
      <c r="C82" s="26"/>
      <c r="D82" s="27"/>
      <c r="E82" s="1"/>
      <c r="F82" s="2"/>
      <c r="G82" s="28"/>
      <c r="H82" s="28"/>
      <c r="I82" s="29"/>
      <c r="J82" s="24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15"/>
      <c r="V82" s="15"/>
      <c r="W82" s="15"/>
      <c r="X82" s="15"/>
    </row>
    <row r="83" spans="1:24" ht="44.25" hidden="1" customHeight="1">
      <c r="A83" s="33" t="s">
        <v>34</v>
      </c>
      <c r="B83" s="84"/>
      <c r="C83" s="85"/>
      <c r="D83" s="85"/>
      <c r="E83" s="85"/>
      <c r="F83" s="85"/>
      <c r="G83" s="85"/>
      <c r="H83" s="85"/>
      <c r="I83" s="85"/>
      <c r="J83" s="86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15"/>
      <c r="V83" s="15"/>
      <c r="W83" s="15"/>
      <c r="X83" s="15"/>
    </row>
    <row r="84" spans="1:24" ht="15.75" hidden="1" customHeight="1">
      <c r="A84" s="32"/>
      <c r="B84" s="25"/>
      <c r="C84" s="26"/>
      <c r="D84" s="27"/>
      <c r="E84" s="3"/>
      <c r="F84" s="2"/>
      <c r="G84" s="28"/>
      <c r="H84" s="28"/>
      <c r="I84" s="29"/>
      <c r="J84" s="24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15"/>
      <c r="V84" s="15"/>
      <c r="W84" s="15"/>
      <c r="X84" s="15"/>
    </row>
    <row r="85" spans="1:24" ht="15.75" hidden="1" customHeight="1">
      <c r="A85" s="32"/>
      <c r="B85" s="25"/>
      <c r="C85" s="26"/>
      <c r="D85" s="27"/>
      <c r="E85" s="3"/>
      <c r="F85" s="2"/>
      <c r="G85" s="28"/>
      <c r="H85" s="28"/>
      <c r="I85" s="29"/>
      <c r="J85" s="24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15"/>
      <c r="V85" s="15"/>
      <c r="W85" s="15"/>
      <c r="X85" s="15"/>
    </row>
    <row r="86" spans="1:24" ht="15.75" hidden="1" customHeight="1">
      <c r="A86" s="32"/>
      <c r="B86" s="25"/>
      <c r="C86" s="26"/>
      <c r="D86" s="27"/>
      <c r="E86" s="1"/>
      <c r="F86" s="2"/>
      <c r="G86" s="28"/>
      <c r="H86" s="28"/>
      <c r="I86" s="29"/>
      <c r="J86" s="24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15"/>
      <c r="V86" s="15"/>
      <c r="W86" s="15"/>
      <c r="X86" s="15"/>
    </row>
    <row r="87" spans="1:24" ht="15.75" hidden="1" customHeight="1">
      <c r="A87" s="32"/>
      <c r="B87" s="25"/>
      <c r="C87" s="26"/>
      <c r="D87" s="27"/>
      <c r="E87" s="3"/>
      <c r="F87" s="2"/>
      <c r="G87" s="28"/>
      <c r="H87" s="28"/>
      <c r="I87" s="29"/>
      <c r="J87" s="24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15"/>
      <c r="V87" s="15"/>
      <c r="W87" s="15"/>
      <c r="X87" s="15"/>
    </row>
    <row r="88" spans="1:24" ht="15.75" hidden="1" customHeight="1">
      <c r="A88" s="32"/>
      <c r="B88" s="25"/>
      <c r="C88" s="26"/>
      <c r="D88" s="27"/>
      <c r="E88" s="3"/>
      <c r="F88" s="2"/>
      <c r="G88" s="28"/>
      <c r="H88" s="28"/>
      <c r="I88" s="29"/>
      <c r="J88" s="24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15"/>
      <c r="V88" s="15"/>
      <c r="W88" s="15"/>
      <c r="X88" s="15"/>
    </row>
    <row r="89" spans="1:24" ht="15.75" hidden="1" customHeight="1">
      <c r="A89" s="31"/>
      <c r="B89" s="11"/>
      <c r="C89" s="12"/>
      <c r="D89" s="27"/>
      <c r="E89" s="3"/>
      <c r="F89" s="2"/>
      <c r="G89" s="13"/>
      <c r="H89" s="13"/>
      <c r="I89" s="14"/>
      <c r="J89" s="1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15"/>
      <c r="V89" s="15"/>
      <c r="W89" s="15"/>
      <c r="X89" s="15"/>
    </row>
    <row r="90" spans="1:24" ht="15.75" hidden="1" customHeight="1">
      <c r="A90" s="31"/>
      <c r="B90" s="11"/>
      <c r="C90" s="12"/>
      <c r="D90" s="27"/>
      <c r="E90" s="3"/>
      <c r="F90" s="2"/>
      <c r="G90" s="13"/>
      <c r="H90" s="13"/>
      <c r="I90" s="14"/>
      <c r="J90" s="1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15"/>
      <c r="V90" s="15"/>
      <c r="W90" s="15"/>
      <c r="X90" s="15"/>
    </row>
    <row r="91" spans="1:24" ht="15.75" hidden="1" customHeight="1">
      <c r="A91" s="31"/>
      <c r="B91" s="11"/>
      <c r="C91" s="12"/>
      <c r="D91" s="27"/>
      <c r="E91" s="3"/>
      <c r="F91" s="2"/>
      <c r="G91" s="13"/>
      <c r="H91" s="13"/>
      <c r="I91" s="14"/>
      <c r="J91" s="1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15"/>
      <c r="V91" s="15"/>
      <c r="W91" s="15"/>
      <c r="X91" s="15"/>
    </row>
    <row r="92" spans="1:24" ht="15.75" hidden="1" customHeight="1">
      <c r="A92" s="31"/>
      <c r="B92" s="11"/>
      <c r="C92" s="12"/>
      <c r="D92" s="27"/>
      <c r="E92" s="3"/>
      <c r="F92" s="2"/>
      <c r="G92" s="13"/>
      <c r="H92" s="13"/>
      <c r="I92" s="14"/>
      <c r="J92" s="1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15"/>
      <c r="V92" s="15"/>
      <c r="W92" s="15"/>
      <c r="X92" s="15"/>
    </row>
    <row r="93" spans="1:24" ht="15.75" hidden="1" customHeight="1">
      <c r="A93" s="31"/>
      <c r="B93" s="11"/>
      <c r="C93" s="12"/>
      <c r="D93" s="27"/>
      <c r="E93" s="3"/>
      <c r="F93" s="2"/>
      <c r="G93" s="13"/>
      <c r="H93" s="13"/>
      <c r="I93" s="14"/>
      <c r="J93" s="1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15"/>
      <c r="V93" s="15"/>
      <c r="W93" s="15"/>
      <c r="X93" s="15"/>
    </row>
    <row r="94" spans="1:24" ht="15.75" hidden="1" customHeight="1">
      <c r="A94" s="31"/>
      <c r="B94" s="11"/>
      <c r="C94" s="12"/>
      <c r="D94" s="27"/>
      <c r="E94" s="3"/>
      <c r="F94" s="2"/>
      <c r="G94" s="13"/>
      <c r="H94" s="13"/>
      <c r="I94" s="14"/>
      <c r="J94" s="1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15"/>
      <c r="V94" s="15"/>
      <c r="W94" s="15"/>
      <c r="X94" s="15"/>
    </row>
    <row r="95" spans="1:24" ht="15.75" hidden="1" customHeight="1">
      <c r="A95" s="31"/>
      <c r="B95" s="11"/>
      <c r="C95" s="12"/>
      <c r="D95" s="27"/>
      <c r="E95" s="3"/>
      <c r="F95" s="2"/>
      <c r="G95" s="13"/>
      <c r="H95" s="13"/>
      <c r="I95" s="14"/>
      <c r="J95" s="1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15"/>
      <c r="V95" s="15"/>
      <c r="W95" s="15"/>
      <c r="X95" s="15"/>
    </row>
    <row r="96" spans="1:24" ht="18" customHeight="1">
      <c r="A96" s="31"/>
      <c r="B96" s="11"/>
      <c r="C96" s="12"/>
      <c r="D96" s="27"/>
      <c r="E96" s="3"/>
      <c r="F96" s="2"/>
      <c r="G96" s="13"/>
      <c r="H96" s="13"/>
      <c r="I96" s="14"/>
      <c r="J96" s="1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15"/>
      <c r="V96" s="15"/>
      <c r="W96" s="15"/>
      <c r="X96" s="15"/>
    </row>
  </sheetData>
  <mergeCells count="41">
    <mergeCell ref="B3:I3"/>
    <mergeCell ref="B2:I2"/>
    <mergeCell ref="B83:J83"/>
    <mergeCell ref="A41:J41"/>
    <mergeCell ref="B45:J45"/>
    <mergeCell ref="A49:J49"/>
    <mergeCell ref="A55:J55"/>
    <mergeCell ref="A63:J63"/>
    <mergeCell ref="A81:B81"/>
    <mergeCell ref="A62:B62"/>
    <mergeCell ref="A65:B65"/>
    <mergeCell ref="A66:J66"/>
    <mergeCell ref="A69:J69"/>
    <mergeCell ref="A73:J73"/>
    <mergeCell ref="B78:J78"/>
    <mergeCell ref="A68:B68"/>
    <mergeCell ref="A72:B72"/>
    <mergeCell ref="A77:B77"/>
    <mergeCell ref="A80:B80"/>
    <mergeCell ref="A28:J28"/>
    <mergeCell ref="A32:B32"/>
    <mergeCell ref="A33:J33"/>
    <mergeCell ref="A38:J38"/>
    <mergeCell ref="A37:B37"/>
    <mergeCell ref="A40:B40"/>
    <mergeCell ref="A44:B44"/>
    <mergeCell ref="A54:B54"/>
    <mergeCell ref="A59:B59"/>
    <mergeCell ref="A48:B48"/>
    <mergeCell ref="A60:J60"/>
    <mergeCell ref="A16:B16"/>
    <mergeCell ref="A17:J17"/>
    <mergeCell ref="A22:B22"/>
    <mergeCell ref="A23:J23"/>
    <mergeCell ref="A27:B27"/>
    <mergeCell ref="A4:J4"/>
    <mergeCell ref="A7:J7"/>
    <mergeCell ref="A10:J10"/>
    <mergeCell ref="A12:B12"/>
    <mergeCell ref="A13:J13"/>
    <mergeCell ref="A9:B9"/>
  </mergeCells>
  <pageMargins left="0.7" right="0.7" top="0.75" bottom="0.75" header="0.3" footer="0.3"/>
  <pageSetup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фінансування програм</vt:lpstr>
      <vt:lpstr>'фінансування програм'!Область_печати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1043-Lena</cp:lastModifiedBy>
  <cp:lastPrinted>2021-02-09T12:07:52Z</cp:lastPrinted>
  <dcterms:created xsi:type="dcterms:W3CDTF">2017-04-24T07:43:59Z</dcterms:created>
  <dcterms:modified xsi:type="dcterms:W3CDTF">2021-02-12T14:22:00Z</dcterms:modified>
</cp:coreProperties>
</file>