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0730" windowHeight="11730" activeTab="1"/>
  </bookViews>
  <sheets>
    <sheet name="субвенція" sheetId="1" r:id="rId1"/>
    <sheet name="Лист1" sheetId="2" r:id="rId2"/>
  </sheets>
  <definedNames>
    <definedName name="_xlnm.Print_Titles" localSheetId="0">субвенція!$14:$15</definedName>
    <definedName name="_xlnm.Print_Area" localSheetId="0">субвенція!$A$2:$F$58</definedName>
  </definedNames>
  <calcPr calcId="125725" refMode="R1C1"/>
</workbook>
</file>

<file path=xl/calcChain.xml><?xml version="1.0" encoding="utf-8"?>
<calcChain xmlns="http://schemas.openxmlformats.org/spreadsheetml/2006/main">
  <c r="D48" i="2"/>
  <c r="D20" l="1"/>
  <c r="D49" l="1"/>
  <c r="C36"/>
  <c r="C34"/>
  <c r="C29"/>
  <c r="C26"/>
  <c r="C22"/>
  <c r="C20"/>
  <c r="C49" l="1"/>
  <c r="C48"/>
  <c r="C42" i="1"/>
  <c r="D42" l="1"/>
  <c r="C46"/>
  <c r="C19" l="1"/>
  <c r="C47" s="1"/>
  <c r="D47" l="1"/>
</calcChain>
</file>

<file path=xl/sharedStrings.xml><?xml version="1.0" encoding="utf-8"?>
<sst xmlns="http://schemas.openxmlformats.org/spreadsheetml/2006/main" count="101" uniqueCount="62">
  <si>
    <t>Найменування об’єкта</t>
  </si>
  <si>
    <t>Обсяг фінансування, тис. гривень</t>
  </si>
  <si>
    <t xml:space="preserve">Введення в експлуатацію </t>
  </si>
  <si>
    <t>дороги, кілометрів</t>
  </si>
  <si>
    <t>Об’єкти капітального ремонту автомобільних доріг</t>
  </si>
  <si>
    <t>Об’єкти поточного середнього ремонту автомобільних доріг</t>
  </si>
  <si>
    <t>мосту, пог. метрів</t>
  </si>
  <si>
    <t xml:space="preserve">ЗАТВЕРДЖЕНО: </t>
  </si>
  <si>
    <t>Разом за розділом “Об’єкти поточного середнього ремонту автомобільних доріг”</t>
  </si>
  <si>
    <t>Київська область</t>
  </si>
  <si>
    <t>Разом по Київській області</t>
  </si>
  <si>
    <t>_____________</t>
  </si>
  <si>
    <t xml:space="preserve"> «___»_________2019 р. </t>
  </si>
  <si>
    <t>О.Д. Терещук</t>
  </si>
  <si>
    <t>№ з/п</t>
  </si>
  <si>
    <t>Разом за розділом "Об'єкти капітального ремонту автомобільних доріг"</t>
  </si>
  <si>
    <t>О100610 Бровари - Требухів - Гора км 0+000 - км 7+300</t>
  </si>
  <si>
    <t>С101409 Осиково-Мостище на ділянці км 3+900 – км 5+300</t>
  </si>
  <si>
    <t>О101602 /Р-01/ - Українка на ділянці  км 0+000 - км 6+200</t>
  </si>
  <si>
    <t>О101610 Під'їзд до м. Обухів км 25+400 - км 29+800, км 29+800- км 33+000</t>
  </si>
  <si>
    <t>Р-02 Київ-Іванків-Овруч на ділянці км 19+500 - км 25+400</t>
  </si>
  <si>
    <t>Р-02 Київ-Іванків-Овруч на ділянці км 29+800 - км 33+000</t>
  </si>
  <si>
    <t>Т-10-01 Ворзель-Забуччя-/Київ-Чоп/ км 0+000 - км 12+400 (окремими ділянками)</t>
  </si>
  <si>
    <t>Т-10-22 Миронівка-Богуслав-/Р-04/ км 0+000 - км 5+180 (окремими ділянками)</t>
  </si>
  <si>
    <t>Т-10-35 /Р-02/ - станція Вільча - КПП " Вільча-Олександрівка" км 0+000 - км 17+893</t>
  </si>
  <si>
    <t>О101410 Комарівка-Небелиця км 0+000 - км 8+900 (окремими ділянками)</t>
  </si>
  <si>
    <t xml:space="preserve">ПЕРЕЛІК                                                                                                                                                                                                                                                                                                                                                                                                                                                                                                                                                                       об’єктів капітального та поточного середнього ремонтів автомобільних доріг загального користування в Київській області за рахунок коштів спеціального фонду обласного бюджету на здійснення заходів з розвитку автомобільних доріг загального користування </t>
  </si>
  <si>
    <t>Т-10-19 Феневичі-Бородянка- Макарів-Бишів км 54+460 - км 59+500, км 60+600 - км 73+360</t>
  </si>
  <si>
    <t>Додатково проектно-вишукувальні роботи</t>
  </si>
  <si>
    <t>Н-02/М-06/-Кременець-Біла Церква-Ржищів-Канів-Софіївка на ділянці км 467+250 - км 469+250</t>
  </si>
  <si>
    <t>Т-10-23 Васильків-Глеваха км 0+000 - км 2+807</t>
  </si>
  <si>
    <t>Разом</t>
  </si>
  <si>
    <t xml:space="preserve">Директор департаменту регіонального </t>
  </si>
  <si>
    <t xml:space="preserve">розвитку Київської облаcної державної </t>
  </si>
  <si>
    <t>адміністрації</t>
  </si>
  <si>
    <t>С. Золін</t>
  </si>
  <si>
    <t xml:space="preserve">Київська обласна </t>
  </si>
  <si>
    <t>державна адміністрація</t>
  </si>
  <si>
    <t>Начальник Служби автомобільних</t>
  </si>
  <si>
    <t>доріг в Київській області</t>
  </si>
  <si>
    <t>В. Козак</t>
  </si>
  <si>
    <t>О100804 Димер - Гаврилівка - Синяк на ділянці км 3 + 000 - км 15 + 000</t>
  </si>
  <si>
    <t>О101108 Оране -  Страхолісся км 3 + 512 - км 20 + 000  (окремими ділянками)</t>
  </si>
  <si>
    <t>О101313 Боярка - /Київ -Чоп/ на ділянках км 0+000 - км 7+230, км 7+333 - км 14+443</t>
  </si>
  <si>
    <t xml:space="preserve">О101601 Обухів - Українка  - Трипілля на ділянці км 0+000-км 8+100 </t>
  </si>
  <si>
    <t>О100711  Дзвінкове-Кожухівка ч/з Перевіз на ділянці км 1 + 080 - км 1 + 203, км 1+470-км 1 + 590, км 14+350 - км 14 + 450, км 14 + 720 - км 14 + 780, км 14 + 850 - км 14+950, км 22 + 700-км 23 + 200, км 24 + 200 - км 24 + 400, км 25 + 200 - км 26 + 000</t>
  </si>
  <si>
    <t xml:space="preserve">М-07 Київ -  Ковель - Ягодин на ділянці км 21 + 200 - км 22 + 900 </t>
  </si>
  <si>
    <t>Н-02/М-06/-Кременець-Біла Церква-Ржищів-Канів-Софіївка. Підїзд до м. Біла Церква на км 0+900 - км 3+300</t>
  </si>
  <si>
    <t>Р-02 Київ - Іванків - Овруч км 25+200 - км  139+860 (окремими ділянками)</t>
  </si>
  <si>
    <t>Р-18 Житомир -Попільня-Сквира-Володарка - Ставище км 133+606 - км 136+168, км 137+385 - км 137+885</t>
  </si>
  <si>
    <t>Р-32 Кременець-Біла Церква-Ржищів км 414+488 - км 417+040 (Н-02/М-06/- Кременець-Біла Церква-Ржищів-Канів-Софіївка км 474+701- км 476+886; Р-19 Фастів-Митниця-Обухів-Ржищів на ділянці км 107+150 - км 107+517)</t>
  </si>
  <si>
    <t>М-05 Київ - Одеса на ділянці км 128+028 -   км 143+028</t>
  </si>
  <si>
    <t>Т-10-02 Демидів – Гостомель км 0+000  –  км 16+900 (окремими ділянками)</t>
  </si>
  <si>
    <t>Т-10-04  /М-01/ – Рудня – Гоголів – Бориспіль  км 0+000 – км 31+456 (окремими ділянками)</t>
  </si>
  <si>
    <t>Т-10-18 Бориспіль-Березань-Яготин км 18+800-км 47+000 (окремими ділянками)</t>
  </si>
  <si>
    <t>Т-25-41 Новий Биків - Згурівка - Яготин на ділянці км 38 + 000 - км 40 + 700</t>
  </si>
  <si>
    <t>О100808 Димер - Козаровичі - Лютіж км 3+000 - км 6+000</t>
  </si>
  <si>
    <t>ЗАТВЕРДЖЕНО</t>
  </si>
  <si>
    <t>Розпорядження голови Київської</t>
  </si>
  <si>
    <t>обласної державної адміністрації</t>
  </si>
  <si>
    <t xml:space="preserve">ПЕРЕЛІК                                                                                                                                           об’єктів капітального та поточного середнього ремонтів автомобільних доріг загального користування в Київській області за рахунок залишку, що утворився станом на 01.01.2019, коштів спеціального фонду обласного бюджету на здійснення заходів в рамках проведення експерименту з розвитку автомобільних доріг загального користування, ділянок вулиць і доріг міст та інших населених пунктів, що суміщаються з автомобільними дорогами загального користування, в усіх областях та м. Києві, а також дорожньої інфраструктури у м. Києві, на 2019 рік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</si>
  <si>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14 травня 2019 року № 269</t>
  </si>
</sst>
</file>

<file path=xl/styles.xml><?xml version="1.0" encoding="utf-8"?>
<styleSheet xmlns="http://schemas.openxmlformats.org/spreadsheetml/2006/main">
  <numFmts count="5">
    <numFmt numFmtId="43" formatCode="_-* #,##0.00_₴_-;\-* #,##0.00_₴_-;_-* &quot;-&quot;??_₴_-;_-@_-"/>
    <numFmt numFmtId="164" formatCode="#,##0.000"/>
    <numFmt numFmtId="165" formatCode="#,##0.0####"/>
    <numFmt numFmtId="166" formatCode="0.0"/>
    <numFmt numFmtId="167" formatCode="0.000"/>
  </numFmts>
  <fonts count="2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Times New Roman CYR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sz val="25"/>
      <color theme="1"/>
      <name val="Times New Roman"/>
      <family val="1"/>
      <charset val="204"/>
    </font>
    <font>
      <sz val="25"/>
      <name val="Times New Roman"/>
      <family val="1"/>
      <charset val="204"/>
    </font>
    <font>
      <sz val="23"/>
      <color theme="1"/>
      <name val="Times New Roman"/>
      <family val="1"/>
      <charset val="204"/>
    </font>
    <font>
      <sz val="30"/>
      <color theme="1"/>
      <name val="Times New Roman"/>
      <family val="1"/>
      <charset val="204"/>
    </font>
    <font>
      <b/>
      <sz val="30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i/>
      <sz val="24"/>
      <color theme="1"/>
      <name val="Times New Roman"/>
      <family val="1"/>
      <charset val="204"/>
    </font>
    <font>
      <b/>
      <sz val="24"/>
      <color rgb="FF000000"/>
      <name val="Times New Roman"/>
      <family val="1"/>
      <charset val="204"/>
    </font>
    <font>
      <sz val="2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7">
    <xf numFmtId="0" fontId="0" fillId="0" borderId="0"/>
    <xf numFmtId="0" fontId="1" fillId="0" borderId="0"/>
    <xf numFmtId="0" fontId="2" fillId="0" borderId="0"/>
    <xf numFmtId="0" fontId="1" fillId="0" borderId="0"/>
    <xf numFmtId="0" fontId="4" fillId="0" borderId="0"/>
    <xf numFmtId="0" fontId="1" fillId="0" borderId="0"/>
    <xf numFmtId="0" fontId="5" fillId="0" borderId="0"/>
    <xf numFmtId="0" fontId="3" fillId="0" borderId="0"/>
    <xf numFmtId="0" fontId="7" fillId="0" borderId="0"/>
    <xf numFmtId="0" fontId="2" fillId="0" borderId="0"/>
    <xf numFmtId="0" fontId="7" fillId="0" borderId="0"/>
    <xf numFmtId="0" fontId="3" fillId="0" borderId="0"/>
    <xf numFmtId="0" fontId="2" fillId="0" borderId="0"/>
    <xf numFmtId="0" fontId="6" fillId="0" borderId="0"/>
    <xf numFmtId="0" fontId="3" fillId="0" borderId="0"/>
    <xf numFmtId="43" fontId="3" fillId="0" borderId="0" applyFont="0" applyFill="0" applyBorder="0" applyAlignment="0" applyProtection="0"/>
    <xf numFmtId="0" fontId="1" fillId="0" borderId="0"/>
  </cellStyleXfs>
  <cellXfs count="109">
    <xf numFmtId="0" fontId="0" fillId="0" borderId="0" xfId="0"/>
    <xf numFmtId="0" fontId="0" fillId="0" borderId="0" xfId="0" applyFont="1"/>
    <xf numFmtId="166" fontId="0" fillId="0" borderId="0" xfId="0" applyNumberFormat="1"/>
    <xf numFmtId="0" fontId="8" fillId="0" borderId="0" xfId="0" applyFont="1"/>
    <xf numFmtId="0" fontId="9" fillId="0" borderId="0" xfId="0" applyFont="1"/>
    <xf numFmtId="0" fontId="10" fillId="0" borderId="0" xfId="0" applyFont="1"/>
    <xf numFmtId="165" fontId="10" fillId="2" borderId="0" xfId="0" applyNumberFormat="1" applyFont="1" applyFill="1" applyAlignment="1">
      <alignment vertical="center" wrapText="1"/>
    </xf>
    <xf numFmtId="167" fontId="10" fillId="0" borderId="0" xfId="0" applyNumberFormat="1" applyFont="1"/>
    <xf numFmtId="166" fontId="10" fillId="0" borderId="0" xfId="0" applyNumberFormat="1" applyFont="1"/>
    <xf numFmtId="0" fontId="11" fillId="0" borderId="0" xfId="0" applyFont="1"/>
    <xf numFmtId="0" fontId="12" fillId="0" borderId="0" xfId="0" applyFont="1"/>
    <xf numFmtId="0" fontId="13" fillId="0" borderId="0" xfId="0" applyFont="1" applyAlignment="1"/>
    <xf numFmtId="0" fontId="14" fillId="0" borderId="0" xfId="0" applyFont="1" applyBorder="1"/>
    <xf numFmtId="0" fontId="15" fillId="0" borderId="0" xfId="0" applyFont="1" applyBorder="1" applyAlignment="1"/>
    <xf numFmtId="0" fontId="15" fillId="0" borderId="0" xfId="0" applyFont="1" applyBorder="1" applyAlignment="1">
      <alignment horizontal="center"/>
    </xf>
    <xf numFmtId="0" fontId="15" fillId="0" borderId="0" xfId="0" applyFont="1" applyBorder="1" applyAlignment="1">
      <alignment horizontal="right"/>
    </xf>
    <xf numFmtId="0" fontId="15" fillId="0" borderId="0" xfId="0" applyFont="1"/>
    <xf numFmtId="0" fontId="16" fillId="0" borderId="0" xfId="0" applyFont="1"/>
    <xf numFmtId="0" fontId="16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0" fillId="0" borderId="0" xfId="0" applyBorder="1"/>
    <xf numFmtId="0" fontId="0" fillId="0" borderId="0" xfId="0" applyFont="1" applyBorder="1"/>
    <xf numFmtId="0" fontId="0" fillId="0" borderId="0" xfId="0" applyBorder="1" applyAlignment="1">
      <alignment horizontal="right"/>
    </xf>
    <xf numFmtId="0" fontId="18" fillId="2" borderId="1" xfId="0" applyFont="1" applyFill="1" applyBorder="1" applyAlignment="1">
      <alignment horizontal="center" vertical="center" wrapText="1"/>
    </xf>
    <xf numFmtId="0" fontId="17" fillId="0" borderId="1" xfId="0" applyFont="1" applyBorder="1"/>
    <xf numFmtId="0" fontId="17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 wrapText="1"/>
    </xf>
    <xf numFmtId="167" fontId="17" fillId="0" borderId="1" xfId="0" applyNumberFormat="1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left" vertical="center" wrapText="1"/>
    </xf>
    <xf numFmtId="167" fontId="20" fillId="3" borderId="1" xfId="0" applyNumberFormat="1" applyFont="1" applyFill="1" applyBorder="1" applyAlignment="1">
      <alignment horizontal="center" vertical="center" wrapText="1"/>
    </xf>
    <xf numFmtId="166" fontId="17" fillId="3" borderId="1" xfId="0" applyNumberFormat="1" applyFont="1" applyFill="1" applyBorder="1" applyAlignment="1">
      <alignment horizontal="center" vertical="center" wrapText="1"/>
    </xf>
    <xf numFmtId="167" fontId="17" fillId="0" borderId="5" xfId="0" applyNumberFormat="1" applyFont="1" applyFill="1" applyBorder="1" applyAlignment="1">
      <alignment horizontal="center" vertical="center" wrapText="1"/>
    </xf>
    <xf numFmtId="165" fontId="18" fillId="2" borderId="1" xfId="0" applyNumberFormat="1" applyFont="1" applyFill="1" applyBorder="1" applyAlignment="1">
      <alignment horizontal="center" vertical="center" wrapText="1"/>
    </xf>
    <xf numFmtId="165" fontId="17" fillId="2" borderId="1" xfId="0" applyNumberFormat="1" applyFont="1" applyFill="1" applyBorder="1" applyAlignment="1">
      <alignment horizontal="left" vertical="center" wrapText="1"/>
    </xf>
    <xf numFmtId="165" fontId="17" fillId="2" borderId="1" xfId="0" applyNumberFormat="1" applyFont="1" applyFill="1" applyBorder="1" applyAlignment="1">
      <alignment wrapText="1"/>
    </xf>
    <xf numFmtId="165" fontId="19" fillId="2" borderId="1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left" vertical="top" wrapText="1"/>
    </xf>
    <xf numFmtId="0" fontId="17" fillId="2" borderId="1" xfId="0" applyFont="1" applyFill="1" applyBorder="1" applyAlignment="1">
      <alignment horizontal="left" vertical="center" wrapText="1"/>
    </xf>
    <xf numFmtId="167" fontId="17" fillId="2" borderId="1" xfId="0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wrapText="1"/>
    </xf>
    <xf numFmtId="165" fontId="18" fillId="2" borderId="1" xfId="0" applyNumberFormat="1" applyFont="1" applyFill="1" applyBorder="1" applyAlignment="1">
      <alignment vertical="center" wrapText="1"/>
    </xf>
    <xf numFmtId="167" fontId="18" fillId="2" borderId="1" xfId="0" applyNumberFormat="1" applyFont="1" applyFill="1" applyBorder="1" applyAlignment="1">
      <alignment horizontal="center" vertical="center" wrapText="1"/>
    </xf>
    <xf numFmtId="165" fontId="17" fillId="2" borderId="1" xfId="0" applyNumberFormat="1" applyFont="1" applyFill="1" applyBorder="1" applyAlignment="1">
      <alignment vertical="center" wrapText="1"/>
    </xf>
    <xf numFmtId="164" fontId="17" fillId="2" borderId="1" xfId="0" applyNumberFormat="1" applyFont="1" applyFill="1" applyBorder="1" applyAlignment="1">
      <alignment horizontal="center" vertical="center" wrapText="1"/>
    </xf>
    <xf numFmtId="164" fontId="18" fillId="2" borderId="1" xfId="0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/>
    </xf>
    <xf numFmtId="0" fontId="15" fillId="0" borderId="0" xfId="0" applyFont="1" applyAlignment="1">
      <alignment horizontal="left"/>
    </xf>
    <xf numFmtId="0" fontId="18" fillId="2" borderId="1" xfId="0" applyFont="1" applyFill="1" applyBorder="1" applyAlignment="1">
      <alignment horizontal="center" vertical="center" wrapText="1"/>
    </xf>
    <xf numFmtId="0" fontId="13" fillId="0" borderId="0" xfId="0" applyFont="1" applyAlignment="1"/>
    <xf numFmtId="164" fontId="18" fillId="2" borderId="1" xfId="0" applyNumberFormat="1" applyFont="1" applyFill="1" applyBorder="1" applyAlignment="1">
      <alignment horizontal="center" vertical="center" wrapText="1"/>
    </xf>
    <xf numFmtId="0" fontId="21" fillId="3" borderId="1" xfId="16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center" vertical="center"/>
    </xf>
    <xf numFmtId="165" fontId="17" fillId="0" borderId="1" xfId="0" applyNumberFormat="1" applyFont="1" applyFill="1" applyBorder="1" applyAlignment="1">
      <alignment vertical="center" wrapText="1"/>
    </xf>
    <xf numFmtId="164" fontId="17" fillId="0" borderId="1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0" fillId="0" borderId="0" xfId="0" applyFill="1"/>
    <xf numFmtId="166" fontId="0" fillId="0" borderId="0" xfId="0" applyNumberFormat="1" applyFill="1"/>
    <xf numFmtId="0" fontId="21" fillId="0" borderId="1" xfId="16" applyFont="1" applyFill="1" applyBorder="1" applyAlignment="1">
      <alignment vertical="center" wrapText="1"/>
    </xf>
    <xf numFmtId="165" fontId="18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/>
    <xf numFmtId="167" fontId="10" fillId="0" borderId="0" xfId="0" applyNumberFormat="1" applyFont="1" applyFill="1"/>
    <xf numFmtId="0" fontId="16" fillId="0" borderId="0" xfId="0" applyFont="1" applyBorder="1" applyAlignment="1"/>
    <xf numFmtId="0" fontId="16" fillId="0" borderId="0" xfId="0" applyFont="1" applyBorder="1" applyAlignment="1">
      <alignment horizontal="right"/>
    </xf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165" fontId="15" fillId="2" borderId="0" xfId="0" applyNumberFormat="1" applyFont="1" applyFill="1" applyBorder="1" applyAlignment="1">
      <alignment horizontal="left" vertical="center" wrapText="1"/>
    </xf>
    <xf numFmtId="0" fontId="14" fillId="0" borderId="0" xfId="0" applyFont="1" applyBorder="1" applyAlignment="1">
      <alignment horizontal="center"/>
    </xf>
    <xf numFmtId="0" fontId="17" fillId="2" borderId="5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165" fontId="17" fillId="2" borderId="5" xfId="0" applyNumberFormat="1" applyFont="1" applyFill="1" applyBorder="1" applyAlignment="1">
      <alignment horizontal="center" vertical="center" wrapText="1"/>
    </xf>
    <xf numFmtId="165" fontId="17" fillId="2" borderId="4" xfId="0" applyNumberFormat="1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9" fillId="2" borderId="5" xfId="0" applyFont="1" applyFill="1" applyBorder="1" applyAlignment="1">
      <alignment horizontal="center" vertical="center" wrapText="1"/>
    </xf>
    <xf numFmtId="0" fontId="19" fillId="2" borderId="4" xfId="0" applyFont="1" applyFill="1" applyBorder="1" applyAlignment="1">
      <alignment horizontal="center" vertical="center" wrapText="1"/>
    </xf>
    <xf numFmtId="165" fontId="17" fillId="3" borderId="5" xfId="0" applyNumberFormat="1" applyFont="1" applyFill="1" applyBorder="1" applyAlignment="1">
      <alignment horizontal="center" vertical="center" wrapText="1"/>
    </xf>
    <xf numFmtId="165" fontId="17" fillId="3" borderId="4" xfId="0" applyNumberFormat="1" applyFont="1" applyFill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165" fontId="18" fillId="2" borderId="5" xfId="0" applyNumberFormat="1" applyFont="1" applyFill="1" applyBorder="1" applyAlignment="1">
      <alignment horizontal="center" vertical="center" wrapText="1"/>
    </xf>
    <xf numFmtId="165" fontId="18" fillId="2" borderId="3" xfId="0" applyNumberFormat="1" applyFont="1" applyFill="1" applyBorder="1" applyAlignment="1">
      <alignment horizontal="center" vertical="center" wrapText="1"/>
    </xf>
    <xf numFmtId="165" fontId="18" fillId="2" borderId="4" xfId="0" applyNumberFormat="1" applyFont="1" applyFill="1" applyBorder="1" applyAlignment="1">
      <alignment horizontal="center" vertical="center" wrapText="1"/>
    </xf>
    <xf numFmtId="164" fontId="18" fillId="2" borderId="1" xfId="0" applyNumberFormat="1" applyFont="1" applyFill="1" applyBorder="1" applyAlignment="1">
      <alignment horizontal="center" vertical="center" wrapText="1"/>
    </xf>
    <xf numFmtId="0" fontId="18" fillId="0" borderId="1" xfId="0" applyFont="1" applyBorder="1" applyAlignment="1"/>
    <xf numFmtId="0" fontId="15" fillId="0" borderId="0" xfId="0" applyFont="1" applyAlignment="1">
      <alignment horizontal="left"/>
    </xf>
    <xf numFmtId="0" fontId="16" fillId="0" borderId="2" xfId="0" applyFont="1" applyBorder="1" applyAlignment="1">
      <alignment horizontal="center" vertical="center" wrapText="1"/>
    </xf>
    <xf numFmtId="0" fontId="15" fillId="0" borderId="0" xfId="0" applyFont="1" applyAlignment="1">
      <alignment horizontal="right"/>
    </xf>
    <xf numFmtId="0" fontId="18" fillId="2" borderId="5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18" fillId="0" borderId="4" xfId="0" applyFont="1" applyBorder="1" applyAlignment="1"/>
    <xf numFmtId="0" fontId="18" fillId="2" borderId="1" xfId="0" applyFont="1" applyFill="1" applyBorder="1" applyAlignment="1">
      <alignment horizontal="center" vertical="center" wrapText="1"/>
    </xf>
    <xf numFmtId="0" fontId="13" fillId="0" borderId="0" xfId="0" applyFont="1" applyAlignment="1"/>
    <xf numFmtId="0" fontId="18" fillId="0" borderId="1" xfId="0" applyFont="1" applyBorder="1" applyAlignment="1">
      <alignment vertical="center" wrapText="1"/>
    </xf>
    <xf numFmtId="0" fontId="18" fillId="2" borderId="4" xfId="0" applyFont="1" applyFill="1" applyBorder="1" applyAlignment="1">
      <alignment horizontal="center" vertical="center" wrapText="1"/>
    </xf>
    <xf numFmtId="2" fontId="17" fillId="2" borderId="5" xfId="0" applyNumberFormat="1" applyFont="1" applyFill="1" applyBorder="1" applyAlignment="1">
      <alignment horizontal="center" vertical="center" wrapText="1"/>
    </xf>
    <xf numFmtId="2" fontId="17" fillId="2" borderId="4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/>
    </xf>
    <xf numFmtId="2" fontId="17" fillId="0" borderId="5" xfId="0" applyNumberFormat="1" applyFont="1" applyFill="1" applyBorder="1" applyAlignment="1">
      <alignment horizontal="center" vertical="center" wrapText="1"/>
    </xf>
    <xf numFmtId="2" fontId="17" fillId="0" borderId="4" xfId="0" applyNumberFormat="1" applyFont="1" applyFill="1" applyBorder="1" applyAlignment="1">
      <alignment horizontal="center" vertical="center" wrapText="1"/>
    </xf>
    <xf numFmtId="2" fontId="18" fillId="2" borderId="5" xfId="0" applyNumberFormat="1" applyFont="1" applyFill="1" applyBorder="1" applyAlignment="1">
      <alignment horizontal="center" vertical="center" wrapText="1"/>
    </xf>
    <xf numFmtId="2" fontId="18" fillId="2" borderId="4" xfId="0" applyNumberFormat="1" applyFont="1" applyFill="1" applyBorder="1" applyAlignment="1">
      <alignment horizontal="center" vertical="center" wrapText="1"/>
    </xf>
    <xf numFmtId="165" fontId="16" fillId="2" borderId="0" xfId="0" applyNumberFormat="1" applyFont="1" applyFill="1" applyBorder="1" applyAlignment="1">
      <alignment horizontal="left" vertical="center" wrapText="1"/>
    </xf>
    <xf numFmtId="0" fontId="16" fillId="0" borderId="0" xfId="0" applyFont="1" applyBorder="1" applyAlignment="1">
      <alignment horizontal="left"/>
    </xf>
    <xf numFmtId="0" fontId="16" fillId="0" borderId="0" xfId="0" applyFont="1" applyAlignment="1"/>
    <xf numFmtId="0" fontId="0" fillId="0" borderId="0" xfId="0" applyAlignment="1"/>
    <xf numFmtId="2" fontId="18" fillId="3" borderId="5" xfId="0" applyNumberFormat="1" applyFont="1" applyFill="1" applyBorder="1" applyAlignment="1">
      <alignment horizontal="center" vertical="center" wrapText="1"/>
    </xf>
    <xf numFmtId="2" fontId="18" fillId="3" borderId="4" xfId="0" applyNumberFormat="1" applyFont="1" applyFill="1" applyBorder="1" applyAlignment="1">
      <alignment horizontal="center" vertical="center" wrapText="1"/>
    </xf>
    <xf numFmtId="0" fontId="15" fillId="0" borderId="0" xfId="0" applyFont="1" applyAlignment="1"/>
  </cellXfs>
  <cellStyles count="17">
    <cellStyle name="Normal_Доходи" xfId="5"/>
    <cellStyle name="Звичайний 2" xfId="6"/>
    <cellStyle name="Звичайний 2 2" xfId="7"/>
    <cellStyle name="Звичайний 3" xfId="8"/>
    <cellStyle name="Звичайний 4" xfId="9"/>
    <cellStyle name="Звичайний 5" xfId="10"/>
    <cellStyle name="Звичайний 6" xfId="11"/>
    <cellStyle name="Звичайний 6 2" xfId="12"/>
    <cellStyle name="Звичайний_Додаток №8" xfId="13"/>
    <cellStyle name="Обычный" xfId="0" builtinId="0"/>
    <cellStyle name="Обычный 10" xfId="16"/>
    <cellStyle name="Обычный 2" xfId="2"/>
    <cellStyle name="Обычный 2 2" xfId="14"/>
    <cellStyle name="Обычный 3" xfId="4"/>
    <cellStyle name="Обычный 4" xfId="1"/>
    <cellStyle name="Обычный 4 2" xfId="3"/>
    <cellStyle name="Фінансовий 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67"/>
  <sheetViews>
    <sheetView showZeros="0" view="pageBreakPreview" zoomScale="70" zoomScaleNormal="50" zoomScaleSheetLayoutView="70" zoomScalePageLayoutView="44" workbookViewId="0">
      <selection activeCell="I4" sqref="I4"/>
    </sheetView>
  </sheetViews>
  <sheetFormatPr defaultRowHeight="15"/>
  <cols>
    <col min="1" max="1" width="14" customWidth="1"/>
    <col min="2" max="2" width="82.7109375" style="1" customWidth="1"/>
    <col min="3" max="3" width="57.28515625" style="1" customWidth="1"/>
    <col min="4" max="4" width="34.7109375" style="1" customWidth="1"/>
    <col min="5" max="5" width="18.28515625" style="1" customWidth="1"/>
    <col min="6" max="6" width="25.7109375" customWidth="1"/>
    <col min="7" max="7" width="3.42578125" customWidth="1"/>
    <col min="9" max="9" width="18.140625" bestFit="1" customWidth="1"/>
    <col min="10" max="10" width="10.28515625" bestFit="1" customWidth="1"/>
    <col min="12" max="12" width="11.5703125" bestFit="1" customWidth="1"/>
  </cols>
  <sheetData>
    <row r="1" spans="1:6" ht="26.25">
      <c r="A1" s="9"/>
      <c r="B1" s="9"/>
      <c r="C1" s="9"/>
      <c r="D1" s="9"/>
      <c r="E1" s="9"/>
      <c r="F1" s="9"/>
    </row>
    <row r="2" spans="1:6" ht="38.25">
      <c r="A2" s="10"/>
      <c r="B2" s="10"/>
      <c r="C2" s="10"/>
      <c r="D2" s="16"/>
      <c r="E2" s="16"/>
      <c r="F2" s="16"/>
    </row>
    <row r="3" spans="1:6" ht="38.25">
      <c r="A3" s="10"/>
      <c r="B3" s="10"/>
      <c r="C3" s="10"/>
      <c r="D3" s="17" t="s">
        <v>7</v>
      </c>
      <c r="E3" s="16"/>
      <c r="F3" s="16"/>
    </row>
    <row r="4" spans="1:6" ht="12.75" customHeight="1">
      <c r="A4" s="10"/>
      <c r="B4" s="10"/>
      <c r="C4" s="10"/>
      <c r="D4" s="17"/>
      <c r="E4" s="16"/>
      <c r="F4" s="16"/>
    </row>
    <row r="5" spans="1:6" ht="41.25" customHeight="1">
      <c r="A5" s="10"/>
      <c r="B5" s="10"/>
      <c r="C5" s="10"/>
      <c r="D5" s="85" t="s">
        <v>36</v>
      </c>
      <c r="E5" s="85"/>
      <c r="F5" s="85"/>
    </row>
    <row r="6" spans="1:6" ht="35.25" customHeight="1">
      <c r="A6" s="10"/>
      <c r="B6" s="10"/>
      <c r="C6" s="10"/>
      <c r="D6" s="85" t="s">
        <v>37</v>
      </c>
      <c r="E6" s="85"/>
      <c r="F6" s="85"/>
    </row>
    <row r="7" spans="1:6" ht="13.5" customHeight="1">
      <c r="A7" s="10"/>
      <c r="B7" s="10"/>
      <c r="C7" s="10"/>
      <c r="D7" s="18"/>
      <c r="E7" s="18"/>
      <c r="F7" s="18"/>
    </row>
    <row r="8" spans="1:6" ht="39.75" customHeight="1">
      <c r="A8" s="10"/>
      <c r="B8" s="10"/>
      <c r="C8" s="10"/>
      <c r="D8" s="16" t="s">
        <v>11</v>
      </c>
      <c r="E8" s="87" t="s">
        <v>13</v>
      </c>
      <c r="F8" s="87"/>
    </row>
    <row r="9" spans="1:6" ht="10.5" customHeight="1">
      <c r="A9" s="10"/>
      <c r="B9" s="10"/>
      <c r="C9" s="10"/>
      <c r="D9" s="16"/>
      <c r="E9" s="19"/>
      <c r="F9" s="19"/>
    </row>
    <row r="10" spans="1:6" ht="47.25" customHeight="1">
      <c r="A10" s="10"/>
      <c r="B10" s="10"/>
      <c r="C10" s="10"/>
      <c r="D10" s="16" t="s">
        <v>12</v>
      </c>
      <c r="E10" s="16"/>
      <c r="F10" s="16"/>
    </row>
    <row r="11" spans="1:6" ht="31.5" hidden="1">
      <c r="A11" s="10"/>
      <c r="B11" s="92"/>
      <c r="C11" s="92"/>
      <c r="D11" s="92"/>
      <c r="E11" s="92"/>
      <c r="F11" s="10"/>
    </row>
    <row r="12" spans="1:6" ht="31.5">
      <c r="A12" s="10"/>
      <c r="B12" s="11"/>
      <c r="C12" s="11"/>
      <c r="D12" s="11"/>
      <c r="E12" s="11"/>
      <c r="F12" s="10"/>
    </row>
    <row r="13" spans="1:6" ht="207.75" customHeight="1">
      <c r="A13" s="86" t="s">
        <v>26</v>
      </c>
      <c r="B13" s="86"/>
      <c r="C13" s="86"/>
      <c r="D13" s="86"/>
      <c r="E13" s="86"/>
      <c r="F13" s="86"/>
    </row>
    <row r="14" spans="1:6" ht="81.75" customHeight="1">
      <c r="A14" s="78" t="s">
        <v>14</v>
      </c>
      <c r="B14" s="91" t="s">
        <v>0</v>
      </c>
      <c r="C14" s="91" t="s">
        <v>1</v>
      </c>
      <c r="D14" s="88" t="s">
        <v>2</v>
      </c>
      <c r="E14" s="89"/>
      <c r="F14" s="90"/>
    </row>
    <row r="15" spans="1:6" ht="60">
      <c r="A15" s="79"/>
      <c r="B15" s="93"/>
      <c r="C15" s="91"/>
      <c r="D15" s="88" t="s">
        <v>3</v>
      </c>
      <c r="E15" s="94"/>
      <c r="F15" s="23" t="s">
        <v>6</v>
      </c>
    </row>
    <row r="16" spans="1:6" ht="30.75">
      <c r="A16" s="24"/>
      <c r="B16" s="91" t="s">
        <v>9</v>
      </c>
      <c r="C16" s="91"/>
      <c r="D16" s="91"/>
      <c r="E16" s="91"/>
      <c r="F16" s="84"/>
    </row>
    <row r="17" spans="1:12" ht="30.75">
      <c r="A17" s="24"/>
      <c r="B17" s="83" t="s">
        <v>4</v>
      </c>
      <c r="C17" s="83"/>
      <c r="D17" s="83"/>
      <c r="E17" s="83"/>
      <c r="F17" s="84"/>
    </row>
    <row r="18" spans="1:12" ht="61.5">
      <c r="A18" s="25">
        <v>1</v>
      </c>
      <c r="B18" s="26" t="s">
        <v>46</v>
      </c>
      <c r="C18" s="27">
        <v>3000</v>
      </c>
      <c r="D18" s="74"/>
      <c r="E18" s="75"/>
      <c r="F18" s="28"/>
      <c r="I18" s="2"/>
    </row>
    <row r="19" spans="1:12" ht="90">
      <c r="A19" s="24"/>
      <c r="B19" s="29" t="s">
        <v>15</v>
      </c>
      <c r="C19" s="30">
        <f>SUM(C18)</f>
        <v>3000</v>
      </c>
      <c r="D19" s="76"/>
      <c r="E19" s="77"/>
      <c r="F19" s="31"/>
    </row>
    <row r="20" spans="1:12" s="5" customFormat="1" ht="30.75">
      <c r="A20" s="24"/>
      <c r="B20" s="80" t="s">
        <v>5</v>
      </c>
      <c r="C20" s="81"/>
      <c r="D20" s="81"/>
      <c r="E20" s="81"/>
      <c r="F20" s="82"/>
    </row>
    <row r="21" spans="1:12" s="5" customFormat="1" ht="73.5" customHeight="1">
      <c r="A21" s="25">
        <v>2</v>
      </c>
      <c r="B21" s="26" t="s">
        <v>51</v>
      </c>
      <c r="C21" s="32">
        <v>25849.633999999998</v>
      </c>
      <c r="D21" s="72">
        <v>1</v>
      </c>
      <c r="E21" s="73"/>
      <c r="F21" s="33"/>
    </row>
    <row r="22" spans="1:12" s="5" customFormat="1" ht="125.25" customHeight="1">
      <c r="A22" s="25">
        <v>3</v>
      </c>
      <c r="B22" s="34" t="s">
        <v>47</v>
      </c>
      <c r="C22" s="32">
        <v>15856.3</v>
      </c>
      <c r="D22" s="72">
        <v>2.4</v>
      </c>
      <c r="E22" s="73"/>
      <c r="F22" s="33"/>
    </row>
    <row r="23" spans="1:12" s="5" customFormat="1" ht="61.5">
      <c r="A23" s="25">
        <v>4</v>
      </c>
      <c r="B23" s="35" t="s">
        <v>20</v>
      </c>
      <c r="C23" s="32">
        <v>20000</v>
      </c>
      <c r="D23" s="72">
        <v>1.6</v>
      </c>
      <c r="E23" s="73"/>
      <c r="F23" s="36"/>
    </row>
    <row r="24" spans="1:12" s="5" customFormat="1" ht="61.5">
      <c r="A24" s="25">
        <v>5</v>
      </c>
      <c r="B24" s="37" t="s">
        <v>21</v>
      </c>
      <c r="C24" s="32">
        <v>31940.803</v>
      </c>
      <c r="D24" s="72">
        <v>1.7</v>
      </c>
      <c r="E24" s="73"/>
      <c r="F24" s="33"/>
    </row>
    <row r="25" spans="1:12" s="5" customFormat="1" ht="95.25" customHeight="1">
      <c r="A25" s="25">
        <v>6</v>
      </c>
      <c r="B25" s="26" t="s">
        <v>48</v>
      </c>
      <c r="C25" s="32">
        <v>2154.9</v>
      </c>
      <c r="D25" s="72"/>
      <c r="E25" s="73"/>
      <c r="F25" s="33"/>
    </row>
    <row r="26" spans="1:12" s="5" customFormat="1" ht="149.25" customHeight="1">
      <c r="A26" s="25">
        <v>7</v>
      </c>
      <c r="B26" s="34" t="s">
        <v>49</v>
      </c>
      <c r="C26" s="32">
        <v>11000</v>
      </c>
      <c r="D26" s="72">
        <v>1.2</v>
      </c>
      <c r="E26" s="73"/>
      <c r="F26" s="33"/>
    </row>
    <row r="27" spans="1:12" s="5" customFormat="1" ht="225" customHeight="1">
      <c r="A27" s="25">
        <v>8</v>
      </c>
      <c r="B27" s="34" t="s">
        <v>50</v>
      </c>
      <c r="C27" s="32">
        <v>3916.9</v>
      </c>
      <c r="D27" s="72">
        <v>0.4</v>
      </c>
      <c r="E27" s="73"/>
      <c r="F27" s="33"/>
    </row>
    <row r="28" spans="1:12" s="5" customFormat="1" ht="92.25">
      <c r="A28" s="25">
        <v>9</v>
      </c>
      <c r="B28" s="34" t="s">
        <v>22</v>
      </c>
      <c r="C28" s="32">
        <v>21400</v>
      </c>
      <c r="D28" s="72">
        <v>4.9000000000000004</v>
      </c>
      <c r="E28" s="73"/>
      <c r="F28" s="33"/>
    </row>
    <row r="29" spans="1:12" s="5" customFormat="1" ht="92.25">
      <c r="A29" s="25">
        <v>10</v>
      </c>
      <c r="B29" s="34" t="s">
        <v>27</v>
      </c>
      <c r="C29" s="32">
        <v>19000</v>
      </c>
      <c r="D29" s="72">
        <v>1.7</v>
      </c>
      <c r="E29" s="73"/>
      <c r="F29" s="33"/>
    </row>
    <row r="30" spans="1:12" s="5" customFormat="1" ht="61.5">
      <c r="A30" s="25">
        <v>11</v>
      </c>
      <c r="B30" s="34" t="s">
        <v>23</v>
      </c>
      <c r="C30" s="32">
        <v>33120</v>
      </c>
      <c r="D30" s="72">
        <v>1.9</v>
      </c>
      <c r="E30" s="73"/>
      <c r="F30" s="33"/>
    </row>
    <row r="31" spans="1:12" s="5" customFormat="1" ht="92.25">
      <c r="A31" s="25">
        <v>12</v>
      </c>
      <c r="B31" s="34" t="s">
        <v>24</v>
      </c>
      <c r="C31" s="32">
        <v>6500</v>
      </c>
      <c r="D31" s="72">
        <v>3.6</v>
      </c>
      <c r="E31" s="73"/>
      <c r="F31" s="33"/>
      <c r="L31" s="7"/>
    </row>
    <row r="32" spans="1:12" s="5" customFormat="1" ht="61.5">
      <c r="A32" s="25">
        <v>13</v>
      </c>
      <c r="B32" s="38" t="s">
        <v>16</v>
      </c>
      <c r="C32" s="39">
        <v>11376.797</v>
      </c>
      <c r="D32" s="68">
        <v>7.3</v>
      </c>
      <c r="E32" s="69"/>
      <c r="F32" s="28"/>
    </row>
    <row r="33" spans="1:9" s="5" customFormat="1" ht="215.25">
      <c r="A33" s="25">
        <v>14</v>
      </c>
      <c r="B33" s="38" t="s">
        <v>45</v>
      </c>
      <c r="C33" s="39">
        <v>7497.7</v>
      </c>
      <c r="D33" s="68">
        <v>2.0030000000000001</v>
      </c>
      <c r="E33" s="69"/>
      <c r="F33" s="28"/>
    </row>
    <row r="34" spans="1:9" s="5" customFormat="1" ht="61.5">
      <c r="A34" s="25">
        <v>15</v>
      </c>
      <c r="B34" s="38" t="s">
        <v>41</v>
      </c>
      <c r="C34" s="39">
        <v>15451.2</v>
      </c>
      <c r="D34" s="68">
        <v>12</v>
      </c>
      <c r="E34" s="69"/>
      <c r="F34" s="28"/>
    </row>
    <row r="35" spans="1:9" s="5" customFormat="1" ht="92.25">
      <c r="A35" s="25">
        <v>16</v>
      </c>
      <c r="B35" s="38" t="s">
        <v>42</v>
      </c>
      <c r="C35" s="39">
        <v>4931.1000000000004</v>
      </c>
      <c r="D35" s="68">
        <v>16.48</v>
      </c>
      <c r="E35" s="69"/>
      <c r="F35" s="28"/>
    </row>
    <row r="36" spans="1:9" s="5" customFormat="1" ht="92.25">
      <c r="A36" s="25">
        <v>17</v>
      </c>
      <c r="B36" s="38" t="s">
        <v>43</v>
      </c>
      <c r="C36" s="39">
        <v>14746.2</v>
      </c>
      <c r="D36" s="68">
        <v>14.4</v>
      </c>
      <c r="E36" s="69"/>
      <c r="F36" s="28"/>
    </row>
    <row r="37" spans="1:9" s="5" customFormat="1" ht="61.5">
      <c r="A37" s="25">
        <v>18</v>
      </c>
      <c r="B37" s="38" t="s">
        <v>25</v>
      </c>
      <c r="C37" s="39">
        <v>9993.1</v>
      </c>
      <c r="D37" s="68">
        <v>8.9</v>
      </c>
      <c r="E37" s="69"/>
      <c r="F37" s="28"/>
    </row>
    <row r="38" spans="1:9" s="5" customFormat="1" ht="61.5">
      <c r="A38" s="25">
        <v>19</v>
      </c>
      <c r="B38" s="38" t="s">
        <v>17</v>
      </c>
      <c r="C38" s="39">
        <v>1018.003</v>
      </c>
      <c r="D38" s="68">
        <v>1.4</v>
      </c>
      <c r="E38" s="69"/>
      <c r="F38" s="28"/>
    </row>
    <row r="39" spans="1:9" s="5" customFormat="1" ht="61.5">
      <c r="A39" s="25">
        <v>20</v>
      </c>
      <c r="B39" s="40" t="s">
        <v>44</v>
      </c>
      <c r="C39" s="39">
        <v>16102.1</v>
      </c>
      <c r="D39" s="70">
        <v>8.1</v>
      </c>
      <c r="E39" s="71"/>
      <c r="F39" s="24"/>
    </row>
    <row r="40" spans="1:9" s="5" customFormat="1" ht="61.5">
      <c r="A40" s="25">
        <v>21</v>
      </c>
      <c r="B40" s="40" t="s">
        <v>18</v>
      </c>
      <c r="C40" s="39">
        <v>8932.9</v>
      </c>
      <c r="D40" s="70">
        <v>6.2</v>
      </c>
      <c r="E40" s="71"/>
      <c r="F40" s="24"/>
    </row>
    <row r="41" spans="1:9" s="5" customFormat="1" ht="61.5">
      <c r="A41" s="25">
        <v>22</v>
      </c>
      <c r="B41" s="40" t="s">
        <v>19</v>
      </c>
      <c r="C41" s="39">
        <v>23950.9</v>
      </c>
      <c r="D41" s="70">
        <v>9.8000000000000007</v>
      </c>
      <c r="E41" s="71"/>
      <c r="F41" s="24"/>
    </row>
    <row r="42" spans="1:9" s="5" customFormat="1" ht="90">
      <c r="A42" s="24"/>
      <c r="B42" s="41" t="s">
        <v>8</v>
      </c>
      <c r="C42" s="42">
        <f>SUM(C21:C41)</f>
        <v>304738.53700000007</v>
      </c>
      <c r="D42" s="70">
        <f>SUM(D21:D41)</f>
        <v>106.98300000000002</v>
      </c>
      <c r="E42" s="71"/>
      <c r="F42" s="24"/>
    </row>
    <row r="43" spans="1:9" s="5" customFormat="1" ht="30.75">
      <c r="A43" s="24"/>
      <c r="B43" s="80" t="s">
        <v>28</v>
      </c>
      <c r="C43" s="81"/>
      <c r="D43" s="81"/>
      <c r="E43" s="81"/>
      <c r="F43" s="82"/>
    </row>
    <row r="44" spans="1:9" s="5" customFormat="1" ht="92.25">
      <c r="A44" s="25">
        <v>23</v>
      </c>
      <c r="B44" s="43" t="s">
        <v>29</v>
      </c>
      <c r="C44" s="44">
        <v>400</v>
      </c>
      <c r="D44" s="70"/>
      <c r="E44" s="71"/>
      <c r="F44" s="24"/>
    </row>
    <row r="45" spans="1:9" s="5" customFormat="1" ht="61.5">
      <c r="A45" s="25">
        <v>24</v>
      </c>
      <c r="B45" s="43" t="s">
        <v>30</v>
      </c>
      <c r="C45" s="44">
        <v>90</v>
      </c>
      <c r="D45" s="70"/>
      <c r="E45" s="71"/>
      <c r="F45" s="24"/>
    </row>
    <row r="46" spans="1:9" s="5" customFormat="1" ht="30.75">
      <c r="A46" s="24"/>
      <c r="B46" s="41" t="s">
        <v>31</v>
      </c>
      <c r="C46" s="45">
        <f>SUM(C44:C45)</f>
        <v>490</v>
      </c>
      <c r="D46" s="70"/>
      <c r="E46" s="71"/>
      <c r="F46" s="24"/>
    </row>
    <row r="47" spans="1:9" s="5" customFormat="1" ht="30.75">
      <c r="A47" s="24"/>
      <c r="B47" s="41" t="s">
        <v>10</v>
      </c>
      <c r="C47" s="45">
        <f>C46+C42+C19</f>
        <v>308228.53700000007</v>
      </c>
      <c r="D47" s="70">
        <f>SUBTOTAL(9,D19:D42)</f>
        <v>213.96600000000004</v>
      </c>
      <c r="E47" s="71"/>
      <c r="F47" s="46"/>
      <c r="I47" s="8"/>
    </row>
    <row r="48" spans="1:9" ht="29.25">
      <c r="A48" s="67"/>
      <c r="B48" s="67"/>
      <c r="C48" s="12"/>
      <c r="D48" s="12"/>
      <c r="E48" s="12"/>
      <c r="F48" s="12"/>
    </row>
    <row r="49" spans="1:10" ht="53.25" customHeight="1">
      <c r="A49" s="67"/>
      <c r="B49" s="67"/>
      <c r="C49" s="12"/>
      <c r="D49" s="12"/>
      <c r="E49" s="12"/>
      <c r="F49" s="12"/>
    </row>
    <row r="50" spans="1:10" ht="30.75" customHeight="1">
      <c r="A50" s="66" t="s">
        <v>32</v>
      </c>
      <c r="B50" s="66"/>
      <c r="C50" s="13"/>
      <c r="D50" s="14"/>
      <c r="E50" s="14"/>
      <c r="F50" s="14"/>
      <c r="G50" s="6"/>
    </row>
    <row r="51" spans="1:10" ht="38.25">
      <c r="A51" s="13" t="s">
        <v>33</v>
      </c>
      <c r="B51" s="13"/>
      <c r="C51" s="13"/>
      <c r="D51" s="14"/>
      <c r="E51" s="14"/>
      <c r="F51" s="14"/>
      <c r="G51" s="4"/>
      <c r="J51" s="2"/>
    </row>
    <row r="52" spans="1:10" ht="42" customHeight="1">
      <c r="A52" s="64" t="s">
        <v>34</v>
      </c>
      <c r="B52" s="64"/>
      <c r="C52" s="13"/>
      <c r="D52" s="14"/>
      <c r="E52" s="14"/>
      <c r="F52" s="15" t="s">
        <v>35</v>
      </c>
      <c r="G52" s="4"/>
    </row>
    <row r="53" spans="1:10" ht="42" customHeight="1">
      <c r="A53" s="12"/>
      <c r="B53" s="12"/>
      <c r="C53" s="12"/>
      <c r="D53" s="12"/>
      <c r="E53" s="12"/>
      <c r="F53" s="12"/>
    </row>
    <row r="54" spans="1:10" ht="60.75" customHeight="1">
      <c r="A54" s="64" t="s">
        <v>38</v>
      </c>
      <c r="B54" s="64"/>
      <c r="C54" s="21"/>
      <c r="D54" s="21"/>
      <c r="E54" s="21"/>
      <c r="F54" s="20"/>
    </row>
    <row r="55" spans="1:10" ht="39" customHeight="1">
      <c r="A55" s="64" t="s">
        <v>39</v>
      </c>
      <c r="B55" s="65"/>
      <c r="C55" s="21"/>
      <c r="D55" s="21"/>
      <c r="E55" s="21"/>
      <c r="F55" s="15" t="s">
        <v>40</v>
      </c>
    </row>
    <row r="56" spans="1:10">
      <c r="A56" s="20"/>
      <c r="B56" s="21"/>
      <c r="C56" s="21"/>
      <c r="D56" s="21"/>
      <c r="E56" s="21"/>
      <c r="F56" s="22"/>
    </row>
    <row r="57" spans="1:10">
      <c r="A57" s="20"/>
      <c r="B57" s="21"/>
      <c r="C57" s="21"/>
      <c r="D57" s="21"/>
      <c r="E57" s="21"/>
      <c r="F57" s="20"/>
    </row>
    <row r="58" spans="1:10">
      <c r="A58" s="20"/>
      <c r="B58" s="21"/>
      <c r="C58" s="21"/>
      <c r="D58" s="21"/>
      <c r="E58" s="21"/>
      <c r="F58" s="20"/>
    </row>
    <row r="67" spans="2:2" ht="15.75">
      <c r="B67" s="3"/>
    </row>
  </sheetData>
  <mergeCells count="47">
    <mergeCell ref="A14:A15"/>
    <mergeCell ref="B20:F20"/>
    <mergeCell ref="B17:F17"/>
    <mergeCell ref="B43:F43"/>
    <mergeCell ref="D5:F5"/>
    <mergeCell ref="D6:F6"/>
    <mergeCell ref="A13:F13"/>
    <mergeCell ref="E8:F8"/>
    <mergeCell ref="D14:F14"/>
    <mergeCell ref="B16:F16"/>
    <mergeCell ref="B11:E11"/>
    <mergeCell ref="B14:B15"/>
    <mergeCell ref="C14:C15"/>
    <mergeCell ref="D15:E15"/>
    <mergeCell ref="D23:E23"/>
    <mergeCell ref="D24:E24"/>
    <mergeCell ref="D26:E26"/>
    <mergeCell ref="D25:E25"/>
    <mergeCell ref="D18:E18"/>
    <mergeCell ref="D19:E19"/>
    <mergeCell ref="D21:E21"/>
    <mergeCell ref="D22:E22"/>
    <mergeCell ref="D27:E27"/>
    <mergeCell ref="D28:E28"/>
    <mergeCell ref="D29:E29"/>
    <mergeCell ref="D30:E30"/>
    <mergeCell ref="D31:E31"/>
    <mergeCell ref="D42:E42"/>
    <mergeCell ref="D44:E44"/>
    <mergeCell ref="D45:E45"/>
    <mergeCell ref="D46:E46"/>
    <mergeCell ref="D47:E47"/>
    <mergeCell ref="D37:E37"/>
    <mergeCell ref="D38:E38"/>
    <mergeCell ref="D39:E39"/>
    <mergeCell ref="D40:E40"/>
    <mergeCell ref="D41:E41"/>
    <mergeCell ref="D32:E32"/>
    <mergeCell ref="D33:E33"/>
    <mergeCell ref="D34:E34"/>
    <mergeCell ref="D35:E35"/>
    <mergeCell ref="D36:E36"/>
    <mergeCell ref="A54:B54"/>
    <mergeCell ref="A55:B55"/>
    <mergeCell ref="A50:B50"/>
    <mergeCell ref="A48:B49"/>
    <mergeCell ref="A52:B52"/>
  </mergeCells>
  <printOptions horizontalCentered="1"/>
  <pageMargins left="0.7" right="0.7" top="0.75" bottom="0.75" header="0.3" footer="0.3"/>
  <pageSetup paperSize="9" scale="37" fitToHeight="0" orientation="portrait" r:id="rId1"/>
  <headerFooter>
    <oddFooter>&amp;R&amp;P</oddFooter>
  </headerFooter>
  <rowBreaks count="1" manualBreakCount="1">
    <brk id="29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L69"/>
  <sheetViews>
    <sheetView tabSelected="1" zoomScale="40" zoomScaleNormal="40" workbookViewId="0">
      <selection activeCell="D10" sqref="D10"/>
    </sheetView>
  </sheetViews>
  <sheetFormatPr defaultRowHeight="15"/>
  <cols>
    <col min="1" max="1" width="14" customWidth="1"/>
    <col min="2" max="2" width="82.7109375" style="1" customWidth="1"/>
    <col min="3" max="3" width="46.140625" style="1" customWidth="1"/>
    <col min="4" max="4" width="34.7109375" style="1" customWidth="1"/>
    <col min="5" max="5" width="18.28515625" style="1" customWidth="1"/>
    <col min="6" max="6" width="29.42578125" customWidth="1"/>
    <col min="7" max="7" width="3.42578125" customWidth="1"/>
    <col min="9" max="9" width="18.140625" bestFit="1" customWidth="1"/>
    <col min="10" max="10" width="10.28515625" bestFit="1" customWidth="1"/>
    <col min="12" max="12" width="11.5703125" bestFit="1" customWidth="1"/>
  </cols>
  <sheetData>
    <row r="1" spans="1:6" ht="26.25">
      <c r="A1" s="9"/>
      <c r="B1" s="9"/>
      <c r="C1" s="9"/>
      <c r="D1" s="9"/>
      <c r="E1" s="9"/>
      <c r="F1" s="9"/>
    </row>
    <row r="2" spans="1:6" ht="38.25">
      <c r="A2" s="10"/>
      <c r="B2" s="10"/>
      <c r="C2" s="10"/>
      <c r="D2" s="16"/>
      <c r="E2" s="16"/>
      <c r="F2" s="16"/>
    </row>
    <row r="3" spans="1:6" ht="38.25">
      <c r="A3" s="10"/>
      <c r="B3" s="10"/>
      <c r="C3" s="10"/>
      <c r="D3" s="104" t="s">
        <v>57</v>
      </c>
      <c r="E3" s="105"/>
      <c r="F3" s="16"/>
    </row>
    <row r="4" spans="1:6" ht="38.25">
      <c r="A4" s="10"/>
      <c r="B4" s="10"/>
      <c r="C4" s="10"/>
      <c r="D4" s="17"/>
      <c r="E4" s="16"/>
      <c r="F4" s="16"/>
    </row>
    <row r="5" spans="1:6" ht="38.25">
      <c r="A5" s="10"/>
      <c r="B5" s="10"/>
      <c r="C5" s="10"/>
      <c r="D5" s="97" t="s">
        <v>58</v>
      </c>
      <c r="E5" s="85"/>
      <c r="F5" s="85"/>
    </row>
    <row r="6" spans="1:6" ht="38.25">
      <c r="A6" s="10"/>
      <c r="B6" s="10"/>
      <c r="C6" s="10"/>
      <c r="D6" s="97" t="s">
        <v>59</v>
      </c>
      <c r="E6" s="85"/>
      <c r="F6" s="85"/>
    </row>
    <row r="7" spans="1:6" ht="37.5">
      <c r="A7" s="10"/>
      <c r="B7" s="10"/>
      <c r="C7" s="10"/>
      <c r="D7" s="18"/>
      <c r="E7" s="18"/>
      <c r="F7" s="18"/>
    </row>
    <row r="8" spans="1:6" ht="38.25">
      <c r="A8" s="10"/>
      <c r="B8" s="10"/>
      <c r="C8" s="10"/>
      <c r="D8" s="17" t="s">
        <v>61</v>
      </c>
      <c r="E8" s="108"/>
      <c r="F8" s="108"/>
    </row>
    <row r="9" spans="1:6" ht="38.25">
      <c r="A9" s="10"/>
      <c r="B9" s="10"/>
      <c r="C9" s="10"/>
      <c r="D9" s="16"/>
      <c r="E9" s="47"/>
      <c r="F9" s="47"/>
    </row>
    <row r="10" spans="1:6" ht="38.25">
      <c r="A10" s="10"/>
      <c r="B10" s="10"/>
      <c r="C10" s="10"/>
      <c r="D10" s="16"/>
      <c r="E10" s="16"/>
      <c r="F10" s="16"/>
    </row>
    <row r="11" spans="1:6" ht="31.5">
      <c r="A11" s="10"/>
      <c r="B11" s="92"/>
      <c r="C11" s="92"/>
      <c r="D11" s="92"/>
      <c r="E11" s="92"/>
      <c r="F11" s="10"/>
    </row>
    <row r="12" spans="1:6" ht="31.5">
      <c r="A12" s="10"/>
      <c r="B12" s="49"/>
      <c r="C12" s="49"/>
      <c r="D12" s="49"/>
      <c r="E12" s="49"/>
      <c r="F12" s="10"/>
    </row>
    <row r="13" spans="1:6" ht="358.5" customHeight="1">
      <c r="A13" s="86" t="s">
        <v>60</v>
      </c>
      <c r="B13" s="86"/>
      <c r="C13" s="86"/>
      <c r="D13" s="86"/>
      <c r="E13" s="86"/>
      <c r="F13" s="86"/>
    </row>
    <row r="14" spans="1:6" ht="30">
      <c r="A14" s="78" t="s">
        <v>14</v>
      </c>
      <c r="B14" s="91" t="s">
        <v>0</v>
      </c>
      <c r="C14" s="91" t="s">
        <v>1</v>
      </c>
      <c r="D14" s="88" t="s">
        <v>2</v>
      </c>
      <c r="E14" s="89"/>
      <c r="F14" s="90"/>
    </row>
    <row r="15" spans="1:6" ht="60">
      <c r="A15" s="79"/>
      <c r="B15" s="93"/>
      <c r="C15" s="91"/>
      <c r="D15" s="88" t="s">
        <v>3</v>
      </c>
      <c r="E15" s="94"/>
      <c r="F15" s="48" t="s">
        <v>6</v>
      </c>
    </row>
    <row r="16" spans="1:6" ht="30.75">
      <c r="A16" s="24"/>
      <c r="B16" s="91" t="s">
        <v>9</v>
      </c>
      <c r="C16" s="91"/>
      <c r="D16" s="91"/>
      <c r="E16" s="91"/>
      <c r="F16" s="84"/>
    </row>
    <row r="17" spans="1:9" ht="30.75">
      <c r="A17" s="24"/>
      <c r="B17" s="83" t="s">
        <v>4</v>
      </c>
      <c r="C17" s="83"/>
      <c r="D17" s="83"/>
      <c r="E17" s="83"/>
      <c r="F17" s="84"/>
    </row>
    <row r="18" spans="1:9" ht="61.5">
      <c r="A18" s="25">
        <v>1</v>
      </c>
      <c r="B18" s="26" t="s">
        <v>46</v>
      </c>
      <c r="C18" s="27">
        <v>3000</v>
      </c>
      <c r="D18" s="95">
        <v>1.7</v>
      </c>
      <c r="E18" s="96"/>
      <c r="F18" s="28"/>
      <c r="I18" s="2"/>
    </row>
    <row r="19" spans="1:9" s="56" customFormat="1" ht="92.25">
      <c r="A19" s="52">
        <v>2</v>
      </c>
      <c r="B19" s="53" t="s">
        <v>29</v>
      </c>
      <c r="C19" s="54">
        <v>400</v>
      </c>
      <c r="D19" s="98"/>
      <c r="E19" s="99"/>
      <c r="F19" s="55"/>
      <c r="I19" s="57"/>
    </row>
    <row r="20" spans="1:9" ht="90">
      <c r="A20" s="24"/>
      <c r="B20" s="29" t="s">
        <v>15</v>
      </c>
      <c r="C20" s="30">
        <f>C18+C19</f>
        <v>3400</v>
      </c>
      <c r="D20" s="106">
        <f>SUM(D18:E19)</f>
        <v>1.7</v>
      </c>
      <c r="E20" s="107"/>
      <c r="F20" s="31"/>
    </row>
    <row r="21" spans="1:9" s="5" customFormat="1" ht="30.75">
      <c r="A21" s="24"/>
      <c r="B21" s="80" t="s">
        <v>5</v>
      </c>
      <c r="C21" s="81"/>
      <c r="D21" s="81"/>
      <c r="E21" s="81"/>
      <c r="F21" s="82"/>
    </row>
    <row r="22" spans="1:9" s="5" customFormat="1" ht="73.5" customHeight="1">
      <c r="A22" s="25">
        <v>3</v>
      </c>
      <c r="B22" s="26" t="s">
        <v>51</v>
      </c>
      <c r="C22" s="32">
        <f>25849.634-4500</f>
        <v>21349.633999999998</v>
      </c>
      <c r="D22" s="98">
        <v>1</v>
      </c>
      <c r="E22" s="99"/>
      <c r="F22" s="33"/>
    </row>
    <row r="23" spans="1:9" s="5" customFormat="1" ht="125.25" customHeight="1">
      <c r="A23" s="25">
        <v>4</v>
      </c>
      <c r="B23" s="34" t="s">
        <v>47</v>
      </c>
      <c r="C23" s="32">
        <v>15856.3</v>
      </c>
      <c r="D23" s="98">
        <v>2.4</v>
      </c>
      <c r="E23" s="99"/>
      <c r="F23" s="33"/>
    </row>
    <row r="24" spans="1:9" s="5" customFormat="1" ht="61.5">
      <c r="A24" s="25">
        <v>5</v>
      </c>
      <c r="B24" s="35" t="s">
        <v>20</v>
      </c>
      <c r="C24" s="32">
        <v>20000</v>
      </c>
      <c r="D24" s="98">
        <v>1.6</v>
      </c>
      <c r="E24" s="99"/>
      <c r="F24" s="36"/>
    </row>
    <row r="25" spans="1:9" s="5" customFormat="1" ht="61.5">
      <c r="A25" s="25">
        <v>6</v>
      </c>
      <c r="B25" s="37" t="s">
        <v>21</v>
      </c>
      <c r="C25" s="32">
        <v>31940.803</v>
      </c>
      <c r="D25" s="98">
        <v>1.7</v>
      </c>
      <c r="E25" s="99"/>
      <c r="F25" s="33"/>
    </row>
    <row r="26" spans="1:9" s="5" customFormat="1" ht="95.25" customHeight="1">
      <c r="A26" s="25">
        <v>7</v>
      </c>
      <c r="B26" s="26" t="s">
        <v>48</v>
      </c>
      <c r="C26" s="32">
        <f>2154.9-1000</f>
        <v>1154.9000000000001</v>
      </c>
      <c r="D26" s="98">
        <v>0.5</v>
      </c>
      <c r="E26" s="99"/>
      <c r="F26" s="33"/>
    </row>
    <row r="27" spans="1:9" s="5" customFormat="1" ht="149.25" customHeight="1">
      <c r="A27" s="25">
        <v>8</v>
      </c>
      <c r="B27" s="34" t="s">
        <v>49</v>
      </c>
      <c r="C27" s="32">
        <v>11000</v>
      </c>
      <c r="D27" s="98">
        <v>1.2</v>
      </c>
      <c r="E27" s="99"/>
      <c r="F27" s="33"/>
    </row>
    <row r="28" spans="1:9" s="5" customFormat="1" ht="225" customHeight="1">
      <c r="A28" s="25">
        <v>9</v>
      </c>
      <c r="B28" s="34" t="s">
        <v>50</v>
      </c>
      <c r="C28" s="32">
        <v>3916.9</v>
      </c>
      <c r="D28" s="98">
        <v>0.4</v>
      </c>
      <c r="E28" s="99"/>
      <c r="F28" s="33"/>
    </row>
    <row r="29" spans="1:9" s="5" customFormat="1" ht="92.25">
      <c r="A29" s="25">
        <v>10</v>
      </c>
      <c r="B29" s="34" t="s">
        <v>22</v>
      </c>
      <c r="C29" s="32">
        <f>21400-500</f>
        <v>20900</v>
      </c>
      <c r="D29" s="98">
        <v>4.9000000000000004</v>
      </c>
      <c r="E29" s="99"/>
      <c r="F29" s="33"/>
    </row>
    <row r="30" spans="1:9" s="60" customFormat="1" ht="61.5">
      <c r="A30" s="52">
        <v>11</v>
      </c>
      <c r="B30" s="58" t="s">
        <v>52</v>
      </c>
      <c r="C30" s="32">
        <v>2000</v>
      </c>
      <c r="D30" s="98">
        <v>0.7</v>
      </c>
      <c r="E30" s="99"/>
      <c r="F30" s="59"/>
    </row>
    <row r="31" spans="1:9" s="5" customFormat="1" ht="92.25">
      <c r="A31" s="25">
        <v>12</v>
      </c>
      <c r="B31" s="51" t="s">
        <v>53</v>
      </c>
      <c r="C31" s="32">
        <v>2000</v>
      </c>
      <c r="D31" s="98">
        <v>0.7</v>
      </c>
      <c r="E31" s="99"/>
      <c r="F31" s="33"/>
    </row>
    <row r="32" spans="1:9" s="5" customFormat="1" ht="92.25">
      <c r="A32" s="25">
        <v>13</v>
      </c>
      <c r="B32" s="51" t="s">
        <v>54</v>
      </c>
      <c r="C32" s="32">
        <v>2000</v>
      </c>
      <c r="D32" s="98">
        <v>0.7</v>
      </c>
      <c r="E32" s="99"/>
      <c r="F32" s="33"/>
    </row>
    <row r="33" spans="1:12" s="5" customFormat="1" ht="92.25">
      <c r="A33" s="25">
        <v>14</v>
      </c>
      <c r="B33" s="34" t="s">
        <v>27</v>
      </c>
      <c r="C33" s="32">
        <v>19000</v>
      </c>
      <c r="D33" s="98">
        <v>1.7</v>
      </c>
      <c r="E33" s="99"/>
      <c r="F33" s="33"/>
    </row>
    <row r="34" spans="1:12" s="5" customFormat="1" ht="61.5">
      <c r="A34" s="25">
        <v>15</v>
      </c>
      <c r="B34" s="34" t="s">
        <v>23</v>
      </c>
      <c r="C34" s="32">
        <f>33120-500</f>
        <v>32620</v>
      </c>
      <c r="D34" s="98">
        <v>1.9</v>
      </c>
      <c r="E34" s="99"/>
      <c r="F34" s="33"/>
    </row>
    <row r="35" spans="1:12" s="60" customFormat="1" ht="61.5">
      <c r="A35" s="52">
        <v>16</v>
      </c>
      <c r="B35" s="53" t="s">
        <v>30</v>
      </c>
      <c r="C35" s="54">
        <v>90</v>
      </c>
      <c r="D35" s="98"/>
      <c r="E35" s="99"/>
      <c r="F35" s="59"/>
    </row>
    <row r="36" spans="1:12" s="5" customFormat="1" ht="92.25">
      <c r="A36" s="25">
        <v>17</v>
      </c>
      <c r="B36" s="34" t="s">
        <v>24</v>
      </c>
      <c r="C36" s="32">
        <f>6500-1500</f>
        <v>5000</v>
      </c>
      <c r="D36" s="98">
        <v>3.6</v>
      </c>
      <c r="E36" s="99"/>
      <c r="F36" s="33"/>
      <c r="L36" s="7"/>
    </row>
    <row r="37" spans="1:12" s="60" customFormat="1" ht="67.5" customHeight="1">
      <c r="A37" s="52">
        <v>18</v>
      </c>
      <c r="B37" s="58" t="s">
        <v>55</v>
      </c>
      <c r="C37" s="32">
        <v>2000</v>
      </c>
      <c r="D37" s="98">
        <v>0.7</v>
      </c>
      <c r="E37" s="99"/>
      <c r="F37" s="59"/>
      <c r="L37" s="61"/>
    </row>
    <row r="38" spans="1:12" s="5" customFormat="1" ht="215.25">
      <c r="A38" s="25">
        <v>19</v>
      </c>
      <c r="B38" s="38" t="s">
        <v>45</v>
      </c>
      <c r="C38" s="39">
        <v>7497.7</v>
      </c>
      <c r="D38" s="95">
        <v>2.0030000000000001</v>
      </c>
      <c r="E38" s="96"/>
      <c r="F38" s="28"/>
    </row>
    <row r="39" spans="1:12" s="5" customFormat="1" ht="61.5">
      <c r="A39" s="25">
        <v>20</v>
      </c>
      <c r="B39" s="38" t="s">
        <v>41</v>
      </c>
      <c r="C39" s="39">
        <v>23350.571</v>
      </c>
      <c r="D39" s="95">
        <v>12</v>
      </c>
      <c r="E39" s="96"/>
      <c r="F39" s="28"/>
    </row>
    <row r="40" spans="1:12" s="5" customFormat="1" ht="92.25">
      <c r="A40" s="25">
        <v>21</v>
      </c>
      <c r="B40" s="38" t="s">
        <v>42</v>
      </c>
      <c r="C40" s="39">
        <v>11675.583000000001</v>
      </c>
      <c r="D40" s="95">
        <v>16.48</v>
      </c>
      <c r="E40" s="96"/>
      <c r="F40" s="28"/>
    </row>
    <row r="41" spans="1:12" s="5" customFormat="1" ht="92.25">
      <c r="A41" s="25">
        <v>22</v>
      </c>
      <c r="B41" s="38" t="s">
        <v>43</v>
      </c>
      <c r="C41" s="39">
        <v>7436.4250000000002</v>
      </c>
      <c r="D41" s="95">
        <v>14.4</v>
      </c>
      <c r="E41" s="96"/>
      <c r="F41" s="28"/>
    </row>
    <row r="42" spans="1:12" s="5" customFormat="1" ht="61.5">
      <c r="A42" s="25">
        <v>23</v>
      </c>
      <c r="B42" s="38" t="s">
        <v>25</v>
      </c>
      <c r="C42" s="39">
        <v>9993.1</v>
      </c>
      <c r="D42" s="95">
        <v>8.9</v>
      </c>
      <c r="E42" s="96"/>
      <c r="F42" s="28"/>
    </row>
    <row r="43" spans="1:12" s="5" customFormat="1" ht="61.5">
      <c r="A43" s="25">
        <v>24</v>
      </c>
      <c r="B43" s="38" t="s">
        <v>17</v>
      </c>
      <c r="C43" s="39">
        <v>1018.003</v>
      </c>
      <c r="D43" s="95">
        <v>1.4</v>
      </c>
      <c r="E43" s="96"/>
      <c r="F43" s="28"/>
    </row>
    <row r="44" spans="1:12" s="5" customFormat="1" ht="61.5">
      <c r="A44" s="25">
        <v>25</v>
      </c>
      <c r="B44" s="40" t="s">
        <v>44</v>
      </c>
      <c r="C44" s="27">
        <v>17102.099999999999</v>
      </c>
      <c r="D44" s="95">
        <v>8.1</v>
      </c>
      <c r="E44" s="96"/>
      <c r="F44" s="24"/>
    </row>
    <row r="45" spans="1:12" s="5" customFormat="1" ht="61.5">
      <c r="A45" s="25">
        <v>26</v>
      </c>
      <c r="B45" s="40" t="s">
        <v>18</v>
      </c>
      <c r="C45" s="39">
        <v>8932.9</v>
      </c>
      <c r="D45" s="95">
        <v>6.2</v>
      </c>
      <c r="E45" s="96"/>
      <c r="F45" s="24"/>
    </row>
    <row r="46" spans="1:12" s="5" customFormat="1" ht="61.5">
      <c r="A46" s="25">
        <v>27</v>
      </c>
      <c r="B46" s="40" t="s">
        <v>19</v>
      </c>
      <c r="C46" s="27">
        <v>22950.9</v>
      </c>
      <c r="D46" s="95">
        <v>9.8000000000000007</v>
      </c>
      <c r="E46" s="96"/>
      <c r="F46" s="24"/>
    </row>
    <row r="47" spans="1:12" s="5" customFormat="1" ht="61.5">
      <c r="A47" s="25">
        <v>28</v>
      </c>
      <c r="B47" s="40" t="s">
        <v>56</v>
      </c>
      <c r="C47" s="39">
        <v>4042.7179999999998</v>
      </c>
      <c r="D47" s="95">
        <v>3</v>
      </c>
      <c r="E47" s="96"/>
      <c r="F47" s="24"/>
    </row>
    <row r="48" spans="1:12" s="5" customFormat="1" ht="90">
      <c r="A48" s="24"/>
      <c r="B48" s="41" t="s">
        <v>8</v>
      </c>
      <c r="C48" s="42">
        <f>SUM(C47+C46+C45+C44+C43+C42+C41+C40+C39+C38+C37+C36+C35+C34+C33+C32+C31+C30+C29+C28+C27+C26+C25+C24+C23+C22)</f>
        <v>304828.53700000001</v>
      </c>
      <c r="D48" s="100">
        <f>SUM(D22+D23+D24+D25+D26+D27+D28+D29+D30+D31+D32+D34+D33+D35+D36+D37+D47+D46+D45+D44+D43+D42+D41+D40+D39+D38)</f>
        <v>105.983</v>
      </c>
      <c r="E48" s="101"/>
      <c r="F48" s="24"/>
    </row>
    <row r="49" spans="1:10" s="5" customFormat="1" ht="30.75">
      <c r="A49" s="24"/>
      <c r="B49" s="41" t="s">
        <v>10</v>
      </c>
      <c r="C49" s="50">
        <f>SUM(C20+C48)</f>
        <v>308228.53700000001</v>
      </c>
      <c r="D49" s="100">
        <f>SUM(D48+D20)</f>
        <v>107.68300000000001</v>
      </c>
      <c r="E49" s="101"/>
      <c r="F49" s="46"/>
      <c r="I49" s="8"/>
    </row>
    <row r="50" spans="1:10" ht="29.25">
      <c r="A50" s="67"/>
      <c r="B50" s="67"/>
      <c r="C50" s="12"/>
      <c r="D50" s="12"/>
      <c r="E50" s="12"/>
      <c r="F50" s="12"/>
    </row>
    <row r="51" spans="1:10" ht="29.25">
      <c r="A51" s="67"/>
      <c r="B51" s="67"/>
      <c r="C51" s="12"/>
      <c r="D51" s="12"/>
      <c r="E51" s="12"/>
      <c r="F51" s="12"/>
    </row>
    <row r="52" spans="1:10" ht="38.25">
      <c r="A52" s="102" t="s">
        <v>32</v>
      </c>
      <c r="B52" s="102"/>
      <c r="C52" s="13"/>
      <c r="D52" s="14"/>
      <c r="E52" s="14"/>
      <c r="F52" s="14"/>
      <c r="G52" s="6"/>
    </row>
    <row r="53" spans="1:10" ht="38.25">
      <c r="A53" s="62" t="s">
        <v>33</v>
      </c>
      <c r="B53" s="62"/>
      <c r="C53" s="13"/>
      <c r="D53" s="14"/>
      <c r="E53" s="14"/>
      <c r="F53" s="14"/>
      <c r="G53" s="4"/>
      <c r="J53" s="2"/>
    </row>
    <row r="54" spans="1:10" ht="38.25">
      <c r="A54" s="103" t="s">
        <v>34</v>
      </c>
      <c r="B54" s="103"/>
      <c r="C54" s="13"/>
      <c r="D54" s="14"/>
      <c r="E54" s="14"/>
      <c r="F54" s="63" t="s">
        <v>35</v>
      </c>
      <c r="G54" s="4"/>
    </row>
    <row r="55" spans="1:10" ht="29.25">
      <c r="A55" s="12"/>
      <c r="B55" s="12"/>
      <c r="C55" s="12"/>
      <c r="D55" s="12"/>
      <c r="E55" s="12"/>
      <c r="F55" s="12"/>
    </row>
    <row r="56" spans="1:10" ht="38.25">
      <c r="A56" s="64"/>
      <c r="B56" s="64"/>
      <c r="C56" s="21"/>
      <c r="D56" s="21"/>
      <c r="E56" s="21"/>
      <c r="F56" s="20"/>
    </row>
    <row r="57" spans="1:10" ht="38.25">
      <c r="A57" s="64"/>
      <c r="B57" s="65"/>
      <c r="C57" s="21"/>
      <c r="D57" s="21"/>
      <c r="E57" s="21"/>
      <c r="F57" s="15"/>
    </row>
    <row r="58" spans="1:10">
      <c r="A58" s="20"/>
      <c r="B58" s="21"/>
      <c r="C58" s="21"/>
      <c r="D58" s="21"/>
      <c r="E58" s="21"/>
      <c r="F58" s="22"/>
    </row>
    <row r="59" spans="1:10">
      <c r="A59" s="20"/>
      <c r="B59" s="21"/>
      <c r="C59" s="21"/>
      <c r="D59" s="21"/>
      <c r="E59" s="21"/>
      <c r="F59" s="20"/>
    </row>
    <row r="60" spans="1:10">
      <c r="A60" s="20"/>
      <c r="B60" s="21"/>
      <c r="C60" s="21"/>
      <c r="D60" s="21"/>
      <c r="E60" s="21"/>
      <c r="F60" s="20"/>
    </row>
    <row r="69" spans="2:2" ht="15.75">
      <c r="B69" s="3"/>
    </row>
  </sheetData>
  <mergeCells count="49">
    <mergeCell ref="D3:E3"/>
    <mergeCell ref="D48:E48"/>
    <mergeCell ref="D39:E39"/>
    <mergeCell ref="D40:E40"/>
    <mergeCell ref="D28:E28"/>
    <mergeCell ref="D29:E29"/>
    <mergeCell ref="D33:E33"/>
    <mergeCell ref="D34:E34"/>
    <mergeCell ref="D19:E19"/>
    <mergeCell ref="D22:E22"/>
    <mergeCell ref="D41:E41"/>
    <mergeCell ref="D42:E42"/>
    <mergeCell ref="D43:E43"/>
    <mergeCell ref="D20:E20"/>
    <mergeCell ref="B21:F21"/>
    <mergeCell ref="D38:E38"/>
    <mergeCell ref="A57:B57"/>
    <mergeCell ref="D30:E30"/>
    <mergeCell ref="D31:E31"/>
    <mergeCell ref="D32:E32"/>
    <mergeCell ref="D35:E35"/>
    <mergeCell ref="D37:E37"/>
    <mergeCell ref="D49:E49"/>
    <mergeCell ref="A50:B51"/>
    <mergeCell ref="A52:B52"/>
    <mergeCell ref="A54:B54"/>
    <mergeCell ref="A56:B56"/>
    <mergeCell ref="D45:E45"/>
    <mergeCell ref="D36:E36"/>
    <mergeCell ref="D47:E47"/>
    <mergeCell ref="D44:E44"/>
    <mergeCell ref="D46:E46"/>
    <mergeCell ref="D23:E23"/>
    <mergeCell ref="D24:E24"/>
    <mergeCell ref="D25:E25"/>
    <mergeCell ref="D26:E26"/>
    <mergeCell ref="D27:E27"/>
    <mergeCell ref="D5:F5"/>
    <mergeCell ref="D6:F6"/>
    <mergeCell ref="B11:E11"/>
    <mergeCell ref="A13:F13"/>
    <mergeCell ref="B16:F16"/>
    <mergeCell ref="B17:F17"/>
    <mergeCell ref="D18:E18"/>
    <mergeCell ref="A14:A15"/>
    <mergeCell ref="B14:B15"/>
    <mergeCell ref="C14:C15"/>
    <mergeCell ref="D14:F14"/>
    <mergeCell ref="D15:E15"/>
  </mergeCells>
  <pageMargins left="0.7" right="0.7" top="0.75" bottom="0.75" header="0.3" footer="0.3"/>
  <pageSetup paperSize="9" scale="3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субвенція</vt:lpstr>
      <vt:lpstr>Лист1</vt:lpstr>
      <vt:lpstr>субвенція!Заголовки_для_печати</vt:lpstr>
      <vt:lpstr>субвенція!Область_печати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ZAG15</cp:lastModifiedBy>
  <cp:lastPrinted>2019-05-15T07:05:18Z</cp:lastPrinted>
  <dcterms:created xsi:type="dcterms:W3CDTF">2017-08-10T07:55:42Z</dcterms:created>
  <dcterms:modified xsi:type="dcterms:W3CDTF">2019-05-15T09:18:13Z</dcterms:modified>
</cp:coreProperties>
</file>